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2975" firstSheet="2" activeTab="8"/>
  </bookViews>
  <sheets>
    <sheet name="Line width" sheetId="1" r:id="rId1"/>
    <sheet name="1. Design rule" sheetId="4" r:id="rId2"/>
    <sheet name="VIA" sheetId="2" r:id="rId3"/>
    <sheet name="PAD Stack" sheetId="7" r:id="rId4"/>
    <sheet name="CAM" sheetId="3" r:id="rId5"/>
    <sheet name="PCB Setup" sheetId="5" r:id="rId6"/>
    <sheet name="Hotkey" sheetId="6" r:id="rId7"/>
    <sheet name="Offpage" sheetId="8" r:id="rId8"/>
    <sheet name="Sheet1" sheetId="9" r:id="rId9"/>
  </sheets>
  <definedNames>
    <definedName name="_xlnm.Print_Area" localSheetId="6">Hotkey!$A$1:$D$47</definedName>
  </definedNames>
  <calcPr calcId="152511"/>
</workbook>
</file>

<file path=xl/calcChain.xml><?xml version="1.0" encoding="utf-8"?>
<calcChain xmlns="http://schemas.openxmlformats.org/spreadsheetml/2006/main">
  <c r="L53" i="1" l="1"/>
  <c r="R53" i="1" l="1"/>
  <c r="T53" i="1" s="1"/>
  <c r="T54" i="1" s="1"/>
  <c r="T55" i="1" s="1"/>
  <c r="T52" i="1"/>
  <c r="T50" i="1"/>
  <c r="T49" i="1"/>
  <c r="V49" i="1" s="1"/>
  <c r="V37" i="1"/>
  <c r="R40" i="1" s="1"/>
  <c r="R41" i="1" s="1"/>
  <c r="R42" i="1" s="1"/>
  <c r="T37" i="1"/>
  <c r="N37" i="1"/>
  <c r="P37" i="1"/>
  <c r="S40" i="1" l="1"/>
  <c r="S41" i="1" s="1"/>
  <c r="S42" i="1" s="1"/>
  <c r="S31" i="1" l="1"/>
  <c r="S33" i="1" s="1"/>
  <c r="N53" i="1"/>
  <c r="N52" i="1"/>
  <c r="N50" i="1"/>
  <c r="N49" i="1"/>
  <c r="P49" i="1" s="1"/>
  <c r="N54" i="1" l="1"/>
  <c r="N55" i="1" s="1"/>
  <c r="M40" i="1"/>
  <c r="M41" i="1" s="1"/>
  <c r="M42" i="1" s="1"/>
  <c r="L40" i="1"/>
  <c r="L41" i="1" s="1"/>
  <c r="L42" i="1" s="1"/>
  <c r="P29" i="1"/>
  <c r="M32" i="1" s="1"/>
  <c r="M33" i="1" s="1"/>
  <c r="M34" i="1" s="1"/>
  <c r="N29" i="1"/>
  <c r="L32" i="1" l="1"/>
  <c r="L33" i="1" s="1"/>
  <c r="L34" i="1" s="1"/>
  <c r="M9" i="1"/>
  <c r="M10" i="1" s="1"/>
  <c r="M11" i="1" s="1"/>
  <c r="P6" i="1"/>
  <c r="L9" i="1" s="1"/>
  <c r="L10" i="1" s="1"/>
  <c r="L11" i="1" s="1"/>
  <c r="E6" i="1" l="1"/>
  <c r="G6" i="1" s="1"/>
  <c r="N6" i="1"/>
  <c r="C10" i="1"/>
  <c r="E10" i="1" s="1"/>
  <c r="E11" i="1" s="1"/>
  <c r="E12" i="1" s="1"/>
  <c r="E9" i="1"/>
  <c r="E7" i="1"/>
</calcChain>
</file>

<file path=xl/sharedStrings.xml><?xml version="1.0" encoding="utf-8"?>
<sst xmlns="http://schemas.openxmlformats.org/spreadsheetml/2006/main" count="304" uniqueCount="194">
  <si>
    <t>VIA Current calculator</t>
    <phoneticPr fontId="1" type="noConversion"/>
  </si>
  <si>
    <t>Copper Height</t>
    <phoneticPr fontId="1" type="noConversion"/>
  </si>
  <si>
    <t>DRILL Size</t>
    <phoneticPr fontId="1" type="noConversion"/>
  </si>
  <si>
    <t>OZ</t>
    <phoneticPr fontId="1" type="noConversion"/>
  </si>
  <si>
    <t>mm</t>
    <phoneticPr fontId="1" type="noConversion"/>
  </si>
  <si>
    <t>um</t>
    <phoneticPr fontId="1" type="noConversion"/>
  </si>
  <si>
    <t>mils</t>
    <phoneticPr fontId="1" type="noConversion"/>
  </si>
  <si>
    <t>1 inch = 25.4 mm</t>
    <phoneticPr fontId="1" type="noConversion"/>
  </si>
  <si>
    <t>Max temp rise</t>
    <phoneticPr fontId="1" type="noConversion"/>
  </si>
  <si>
    <t>℃</t>
    <phoneticPr fontId="1" type="noConversion"/>
  </si>
  <si>
    <t>DRILL 원주</t>
    <phoneticPr fontId="1" type="noConversion"/>
  </si>
  <si>
    <t>Max Current</t>
    <phoneticPr fontId="1" type="noConversion"/>
  </si>
  <si>
    <t>A</t>
    <phoneticPr fontId="1" type="noConversion"/>
  </si>
  <si>
    <t>Line Width</t>
    <phoneticPr fontId="1" type="noConversion"/>
  </si>
  <si>
    <t>Max Current</t>
    <phoneticPr fontId="1" type="noConversion"/>
  </si>
  <si>
    <t>A</t>
    <phoneticPr fontId="1" type="noConversion"/>
  </si>
  <si>
    <t>Inner Layer</t>
    <phoneticPr fontId="1" type="noConversion"/>
  </si>
  <si>
    <t>( ( Current[A] / (k * temp_rise^0.44) )^(1/0.725) )/ T</t>
    <phoneticPr fontId="1" type="noConversion"/>
  </si>
  <si>
    <t>=C10*1000/25.4</t>
    <phoneticPr fontId="1" type="noConversion"/>
  </si>
  <si>
    <t>mm</t>
    <phoneticPr fontId="1" type="noConversion"/>
  </si>
  <si>
    <t>Outer Layer</t>
    <phoneticPr fontId="1" type="noConversion"/>
  </si>
  <si>
    <t>real data</t>
    <phoneticPr fontId="1" type="noConversion"/>
  </si>
  <si>
    <t>recommend value</t>
    <phoneticPr fontId="1" type="noConversion"/>
  </si>
  <si>
    <t>GND copper 영역에서 VIA에 대한 thermal 생성 disable</t>
    <phoneticPr fontId="1" type="noConversion"/>
  </si>
  <si>
    <t>각 layer에 대해 각각 설정해야 함</t>
    <phoneticPr fontId="1" type="noConversion"/>
  </si>
  <si>
    <t>Copper Pour out line 선택 후 Ctrl + Q</t>
    <phoneticPr fontId="1" type="noConversion"/>
  </si>
  <si>
    <t>[Options] box 선택</t>
    <phoneticPr fontId="1" type="noConversion"/>
  </si>
  <si>
    <t>Flood over vias 선택</t>
    <phoneticPr fontId="1" type="noConversion"/>
  </si>
  <si>
    <t>Output Device Setup</t>
    <phoneticPr fontId="1" type="noConversion"/>
  </si>
  <si>
    <t>Photo Plotter 사용</t>
    <phoneticPr fontId="1" type="noConversion"/>
  </si>
  <si>
    <t>Device Setup</t>
    <phoneticPr fontId="1" type="noConversion"/>
  </si>
  <si>
    <t>Advanced button</t>
    <phoneticPr fontId="1" type="noConversion"/>
  </si>
  <si>
    <t>Clearance Rules</t>
    <phoneticPr fontId="1" type="noConversion"/>
  </si>
  <si>
    <t>PCB 업체의 Spec에 맞춰 설정하면 됨</t>
    <phoneticPr fontId="1" type="noConversion"/>
  </si>
  <si>
    <t>전체적으로는 0.25mm로 설정하여 Copper Pour 시키고, verify시 0.15mm로 설정하여 check한다.</t>
    <phoneticPr fontId="1" type="noConversion"/>
  </si>
  <si>
    <t>0.25mm로 verify시 작은 IC의 경우, PAD에서 error 표시가 되어, 0.15mm로 verify함</t>
    <phoneticPr fontId="1" type="noConversion"/>
  </si>
  <si>
    <t>1. Normal</t>
    <phoneticPr fontId="1" type="noConversion"/>
  </si>
  <si>
    <t>2. Verify시</t>
    <phoneticPr fontId="1" type="noConversion"/>
  </si>
  <si>
    <t>Layer Definition</t>
    <phoneticPr fontId="1" type="noConversion"/>
  </si>
  <si>
    <t>Modify : Layer 설정</t>
    <phoneticPr fontId="1" type="noConversion"/>
  </si>
  <si>
    <t>1. Top</t>
    <phoneticPr fontId="1" type="noConversion"/>
  </si>
  <si>
    <t>2. Layer 2</t>
    <phoneticPr fontId="1" type="noConversion"/>
  </si>
  <si>
    <t>3. Layer 3</t>
    <phoneticPr fontId="1" type="noConversion"/>
  </si>
  <si>
    <t>4. Bottom</t>
    <phoneticPr fontId="1" type="noConversion"/>
  </si>
  <si>
    <t>Thickness 설정 - PCB Spec 참조 후 입력</t>
    <phoneticPr fontId="1" type="noConversion"/>
  </si>
  <si>
    <t>Nonelectrical Layers 설정 - 사용하지 않는 layer는 disable한다.</t>
    <phoneticPr fontId="1" type="noConversion"/>
  </si>
  <si>
    <t xml:space="preserve">1. Top Assembly </t>
    <phoneticPr fontId="1" type="noConversion"/>
  </si>
  <si>
    <t>Customize Document</t>
    <phoneticPr fontId="1" type="noConversion"/>
  </si>
  <si>
    <t>Options</t>
    <phoneticPr fontId="1" type="noConversion"/>
  </si>
  <si>
    <t>Justification을 Offset으로 설정을 해야 PCB 업체에서 CAM 작업시 각 layer별로 offset이 틀어지지 않는다.</t>
    <phoneticPr fontId="1" type="noConversion"/>
  </si>
  <si>
    <t>2. Bottom Assembly</t>
    <phoneticPr fontId="1" type="noConversion"/>
  </si>
  <si>
    <t>Layer 설정</t>
    <phoneticPr fontId="1" type="noConversion"/>
  </si>
  <si>
    <t>3. Top Layer</t>
    <phoneticPr fontId="1" type="noConversion"/>
  </si>
  <si>
    <t>3. Layer 2</t>
    <phoneticPr fontId="1" type="noConversion"/>
  </si>
  <si>
    <t>4. Layer 3</t>
    <phoneticPr fontId="1" type="noConversion"/>
  </si>
  <si>
    <t>5. Bottom Layer</t>
    <phoneticPr fontId="1" type="noConversion"/>
  </si>
  <si>
    <t>6. Solder Mask 1</t>
    <phoneticPr fontId="1" type="noConversion"/>
  </si>
  <si>
    <t>7. Solder Mask 2</t>
    <phoneticPr fontId="1" type="noConversion"/>
  </si>
  <si>
    <t>8. Silkscreen Top</t>
    <phoneticPr fontId="1" type="noConversion"/>
  </si>
  <si>
    <t>9. Silkscreen Bottom</t>
    <phoneticPr fontId="1" type="noConversion"/>
  </si>
  <si>
    <t>10. Paste Mask Top</t>
    <phoneticPr fontId="1" type="noConversion"/>
  </si>
  <si>
    <t>11. Paste Mask bottom</t>
    <phoneticPr fontId="1" type="noConversion"/>
  </si>
  <si>
    <t>12. Drill Drawing</t>
    <phoneticPr fontId="1" type="noConversion"/>
  </si>
  <si>
    <t>13. NC Drill</t>
    <phoneticPr fontId="1" type="noConversion"/>
  </si>
  <si>
    <t>PCB Drill Hole용 PAD 설정</t>
    <phoneticPr fontId="1" type="noConversion"/>
  </si>
  <si>
    <t>Diameter와 Drill Size를 동일하게 설정하면 Land(PAD)가 형성되지 않는다.</t>
    <phoneticPr fontId="1" type="noConversion"/>
  </si>
  <si>
    <t>Plated : Uncheck - Plate를 하지 않으므로 Metal coting이 되지 않는다.</t>
    <phoneticPr fontId="1" type="noConversion"/>
  </si>
  <si>
    <t>Non-through 부품 PAD Stack</t>
    <phoneticPr fontId="1" type="noConversion"/>
  </si>
  <si>
    <t>Paste Mask Top layer를 추가하여 Mounted side와 동일하게 설정한다.</t>
    <phoneticPr fontId="1" type="noConversion"/>
  </si>
  <si>
    <t>Through 부품 PAD Stack</t>
    <phoneticPr fontId="1" type="noConversion"/>
  </si>
  <si>
    <t>Diameter와 Drill size를 설정하고, Plated를 check한다. - Drill size가 PCB의 실제 Hole size이고, 그 안쪽으로 Metal coting이 이루어진다.</t>
    <phoneticPr fontId="1" type="noConversion"/>
  </si>
  <si>
    <t>VIA Stack-up</t>
    <phoneticPr fontId="1" type="noConversion"/>
  </si>
  <si>
    <t>수면안대</t>
    <phoneticPr fontId="1" type="noConversion"/>
  </si>
  <si>
    <t>Drill</t>
    <phoneticPr fontId="1" type="noConversion"/>
  </si>
  <si>
    <t>Land</t>
    <phoneticPr fontId="1" type="noConversion"/>
  </si>
  <si>
    <t>mm</t>
    <phoneticPr fontId="1" type="noConversion"/>
  </si>
  <si>
    <t>Unit</t>
    <phoneticPr fontId="1" type="noConversion"/>
  </si>
  <si>
    <t>D2</t>
    <phoneticPr fontId="1" type="noConversion"/>
  </si>
  <si>
    <t>D1</t>
    <phoneticPr fontId="1" type="noConversion"/>
  </si>
  <si>
    <t>D0</t>
    <phoneticPr fontId="1" type="noConversion"/>
  </si>
  <si>
    <t>D3</t>
    <phoneticPr fontId="1" type="noConversion"/>
  </si>
  <si>
    <t>DIOB</t>
    <phoneticPr fontId="1" type="noConversion"/>
  </si>
  <si>
    <t>V</t>
    <phoneticPr fontId="1" type="noConversion"/>
  </si>
  <si>
    <t>Ohm</t>
    <phoneticPr fontId="1" type="noConversion"/>
  </si>
  <si>
    <t>A</t>
    <phoneticPr fontId="1" type="noConversion"/>
  </si>
  <si>
    <t>Option Setup</t>
    <phoneticPr fontId="1" type="noConversion"/>
  </si>
  <si>
    <t>thermal - "+" 모양으로 thermal 생성시 아래와 같이 Orthogonal로 설정함</t>
    <phoneticPr fontId="1" type="noConversion"/>
  </si>
  <si>
    <t>Grid 설정</t>
    <phoneticPr fontId="1" type="noConversion"/>
  </si>
  <si>
    <t>Line Width 보다 큰 경우, GND Copper가 격자 모양으로 생성됨</t>
    <phoneticPr fontId="1" type="noConversion"/>
  </si>
  <si>
    <t>Hatch grid의 경우, Copper Pour의 Line Width와 동일하게 설정해야 함, Hatch grid는 Copper Pour properties에서 아래와 같이 설정이 가능하다.</t>
    <phoneticPr fontId="1" type="noConversion"/>
  </si>
  <si>
    <t>Screw HOLE에 대한 keepout 설정</t>
    <phoneticPr fontId="1" type="noConversion"/>
  </si>
  <si>
    <t>Outline View Mode 를 on/off 한다.</t>
    <phoneticPr fontId="1" type="noConversion"/>
  </si>
  <si>
    <t>O</t>
    <phoneticPr fontId="1" type="noConversion"/>
  </si>
  <si>
    <t>PO</t>
    <phoneticPr fontId="1" type="noConversion"/>
  </si>
  <si>
    <t>Copper Pour의 Hatch Display를 On/Off 한다.</t>
    <phoneticPr fontId="1" type="noConversion"/>
  </si>
  <si>
    <t>G</t>
    <phoneticPr fontId="1" type="noConversion"/>
  </si>
  <si>
    <t>Global Grid 를 설정한다. (Design, Via Grid 가 동시에 같이 설정됨)</t>
    <phoneticPr fontId="1" type="noConversion"/>
  </si>
  <si>
    <t>GD</t>
    <phoneticPr fontId="1" type="noConversion"/>
  </si>
  <si>
    <t>화면상의 격자점인 Dot Grid 를 설정한다</t>
    <phoneticPr fontId="1" type="noConversion"/>
  </si>
  <si>
    <t>W</t>
    <phoneticPr fontId="1" type="noConversion"/>
  </si>
  <si>
    <t>Width 값을 변경한다.</t>
    <phoneticPr fontId="1" type="noConversion"/>
  </si>
  <si>
    <t>B</t>
    <phoneticPr fontId="1" type="noConversion"/>
  </si>
  <si>
    <t>Bottom View 를 on/off 한다.( Bottom 면에서 봤을때의 보드 모습을 보여줌)</t>
    <phoneticPr fontId="1" type="noConversion"/>
  </si>
  <si>
    <t>F4</t>
    <phoneticPr fontId="1" type="noConversion"/>
  </si>
  <si>
    <t>E</t>
    <phoneticPr fontId="1" type="noConversion"/>
  </si>
  <si>
    <t xml:space="preserve">신호선을 배선할때 Via mode 를 선택한다. </t>
    <phoneticPr fontId="1" type="noConversion"/>
  </si>
  <si>
    <t>L</t>
    <phoneticPr fontId="1" type="noConversion"/>
  </si>
  <si>
    <t>현재의 Layer 에서 n 번째 Layer 로 이동한다.</t>
    <phoneticPr fontId="1" type="noConversion"/>
  </si>
  <si>
    <t>Layer 이동하기</t>
    <phoneticPr fontId="1" type="noConversion"/>
  </si>
  <si>
    <t>Ctrl + M</t>
    <phoneticPr fontId="1" type="noConversion"/>
  </si>
  <si>
    <t>Length Minimization</t>
    <phoneticPr fontId="1" type="noConversion"/>
  </si>
  <si>
    <t>Ctrl + Q</t>
    <phoneticPr fontId="1" type="noConversion"/>
  </si>
  <si>
    <t xml:space="preserve">Edit Properties </t>
    <phoneticPr fontId="1" type="noConversion"/>
  </si>
  <si>
    <t xml:space="preserve">Ctrl + Enter </t>
    <phoneticPr fontId="1" type="noConversion"/>
  </si>
  <si>
    <t>Option</t>
    <phoneticPr fontId="1" type="noConversion"/>
  </si>
  <si>
    <t>F2</t>
    <phoneticPr fontId="1" type="noConversion"/>
  </si>
  <si>
    <t>Add Route</t>
    <phoneticPr fontId="1" type="noConversion"/>
  </si>
  <si>
    <t>F6</t>
    <phoneticPr fontId="1" type="noConversion"/>
  </si>
  <si>
    <t>Select Net</t>
    <phoneticPr fontId="1" type="noConversion"/>
  </si>
  <si>
    <t>F7</t>
    <phoneticPr fontId="1" type="noConversion"/>
  </si>
  <si>
    <t>Design Rules  (메뉴의 Setuo &gt;&gt; Design Rules)</t>
    <phoneticPr fontId="1" type="noConversion"/>
  </si>
  <si>
    <t>F9</t>
    <phoneticPr fontId="1" type="noConversion"/>
  </si>
  <si>
    <t>Verify Design (메뉴의 Tools &gt;&gt; Verify Design)</t>
    <phoneticPr fontId="1" type="noConversion"/>
  </si>
  <si>
    <t>F10</t>
    <phoneticPr fontId="1" type="noConversion"/>
  </si>
  <si>
    <t>Pour Manager (메뉴의 Tools &gt;&gt; Pour Manager)</t>
    <phoneticPr fontId="1" type="noConversion"/>
  </si>
  <si>
    <t>Ctrl + Alt +E</t>
    <phoneticPr fontId="1" type="noConversion"/>
  </si>
  <si>
    <t>Board Outline 밖의 객체가 있을시 모두보여준다</t>
    <phoneticPr fontId="1" type="noConversion"/>
  </si>
  <si>
    <t>Hotkey</t>
    <phoneticPr fontId="1" type="noConversion"/>
  </si>
  <si>
    <t>Description</t>
    <phoneticPr fontId="1" type="noConversion"/>
  </si>
  <si>
    <t>example</t>
    <phoneticPr fontId="1" type="noConversion"/>
  </si>
  <si>
    <t>PADS LAYOUT HOT-KEY</t>
    <phoneticPr fontId="1" type="noConversion"/>
  </si>
  <si>
    <t>Copper Pour의 line setting의 width와 회로상의 배선용 line의 width가 같은 경우, D-code가 같은 값으로 설정됨. 배선에서 사용하지 않는 값으로 copper pour width로 사용해야 함</t>
    <phoneticPr fontId="1" type="noConversion"/>
  </si>
  <si>
    <t>S</t>
    <phoneticPr fontId="1" type="noConversion"/>
  </si>
  <si>
    <t>{S xx xx} 커서 좌표 이동</t>
    <phoneticPr fontId="1" type="noConversion"/>
  </si>
  <si>
    <t>타원형 through hole type</t>
    <phoneticPr fontId="1" type="noConversion"/>
  </si>
  <si>
    <t>Hole의 내부 사이즈는 Drill에서 설정하고, 길이는 Slot Parameter에서 설정한다.</t>
    <phoneticPr fontId="1" type="noConversion"/>
  </si>
  <si>
    <t>PAD는 다른것들과 동일함</t>
    <phoneticPr fontId="1" type="noConversion"/>
  </si>
  <si>
    <t>art001.pho / art001.rep file 생성</t>
    <phoneticPr fontId="1" type="noConversion"/>
  </si>
  <si>
    <t>art002.pho / art002.rep file 생성(2층 PCB의 경우임)</t>
    <phoneticPr fontId="1" type="noConversion"/>
  </si>
  <si>
    <t>sm001021.pho / sm001021.rep file 생성</t>
    <phoneticPr fontId="1" type="noConversion"/>
  </si>
  <si>
    <t>sm002028.pho / sm002028.rep file 생성</t>
    <phoneticPr fontId="1" type="noConversion"/>
  </si>
  <si>
    <t>sst001026.pho / sst001026.rep file 생성</t>
    <phoneticPr fontId="1" type="noConversion"/>
  </si>
  <si>
    <t>smd001023.pho / smd001023.rep file 생성</t>
    <phoneticPr fontId="1" type="noConversion"/>
  </si>
  <si>
    <t>smd002022.pho / smd002022.rep file 생성</t>
    <phoneticPr fontId="1" type="noConversion"/>
  </si>
  <si>
    <t>dd001024.pho / dd001024.rep file 생성</t>
    <phoneticPr fontId="1" type="noConversion"/>
  </si>
  <si>
    <t>drl001.drl / drl001.lst / drl001.rep file 생성</t>
    <phoneticPr fontId="1" type="noConversion"/>
  </si>
  <si>
    <t>Over(Under)size가 너무 크면 Solder mask에서 PAD가 서로 붙는다.</t>
    <phoneticPr fontId="1" type="noConversion"/>
  </si>
  <si>
    <t>1. Off-page 수정</t>
    <phoneticPr fontId="1" type="noConversion"/>
  </si>
  <si>
    <t>1. Tools &gt; Save Off-page to Library 선택</t>
    <phoneticPr fontId="1" type="noConversion"/>
  </si>
  <si>
    <t>2. Pop-up 창에서 Off-page 선택</t>
    <phoneticPr fontId="1" type="noConversion"/>
  </si>
  <si>
    <t>3. Edit Electrical Icon을 선택한다.</t>
    <phoneticPr fontId="1" type="noConversion"/>
  </si>
  <si>
    <t>4. 추가시에는 Add를, 삭제시에는 삭제하고자하는 Symbol를 선택 후 Delete를 선택한다.</t>
    <phoneticPr fontId="1" type="noConversion"/>
  </si>
  <si>
    <t>sst002029.pho / sst002029.rep file 생성</t>
    <phoneticPr fontId="1" type="noConversion"/>
  </si>
  <si>
    <t>1) Top layer 더블 클릭</t>
    <phoneticPr fontId="1" type="noConversion"/>
  </si>
  <si>
    <t>3) Layers 선택 - 아래와 같이 설정</t>
    <phoneticPr fontId="1" type="noConversion"/>
  </si>
  <si>
    <t>2) Options 선택 - 아래와 같이 설정</t>
    <phoneticPr fontId="1" type="noConversion"/>
  </si>
  <si>
    <t>4) Run 선택</t>
    <phoneticPr fontId="1" type="noConversion"/>
  </si>
  <si>
    <t>art001.pho / art01.rep file 생성 확인</t>
    <phoneticPr fontId="1" type="noConversion"/>
  </si>
  <si>
    <t xml:space="preserve">"C:\PADS Projects\Cam\default" 경로에 </t>
    <phoneticPr fontId="1" type="noConversion"/>
  </si>
  <si>
    <t>2. Bottom layer</t>
    <phoneticPr fontId="1" type="noConversion"/>
  </si>
  <si>
    <t>1) Bottom layer 더블 클릭</t>
    <phoneticPr fontId="1" type="noConversion"/>
  </si>
  <si>
    <t>art002.pho / art02.rep file 생성 확인</t>
    <phoneticPr fontId="1" type="noConversion"/>
  </si>
  <si>
    <t>3. Solder Mask Top</t>
    <phoneticPr fontId="1" type="noConversion"/>
  </si>
  <si>
    <t>1) Solder Mask Top layer 더블 클릭</t>
    <phoneticPr fontId="1" type="noConversion"/>
  </si>
  <si>
    <t>CAM 실행</t>
    <phoneticPr fontId="1" type="noConversion"/>
  </si>
  <si>
    <t>1. Top layer</t>
    <phoneticPr fontId="1" type="noConversion"/>
  </si>
  <si>
    <t>Solder Mask를 더 확장하고 싶을 때는 Over size  value를 키운다.</t>
    <phoneticPr fontId="1" type="noConversion"/>
  </si>
  <si>
    <t>sm001021.pho / sm001021.rep file 생성 확인</t>
    <phoneticPr fontId="1" type="noConversion"/>
  </si>
  <si>
    <t>4. Solder Mask Bottom</t>
    <phoneticPr fontId="1" type="noConversion"/>
  </si>
  <si>
    <t>1) Solder Mask Bottom layer 더블 클릭</t>
    <phoneticPr fontId="1" type="noConversion"/>
  </si>
  <si>
    <t>sm002028.pho / sm002028.rep file 생성 확인</t>
    <phoneticPr fontId="1" type="noConversion"/>
  </si>
  <si>
    <t>5. Paste Mask Top</t>
    <phoneticPr fontId="1" type="noConversion"/>
  </si>
  <si>
    <t>1) Paste Mask Top layer 더블 클릭</t>
    <phoneticPr fontId="1" type="noConversion"/>
  </si>
  <si>
    <t>smd001023.pho / smd001023.rep file 생성 확인</t>
    <phoneticPr fontId="1" type="noConversion"/>
  </si>
  <si>
    <t>6. Paste Mask Bottom</t>
    <phoneticPr fontId="1" type="noConversion"/>
  </si>
  <si>
    <t>1) Paste Mask Bottom layer 더블 클릭</t>
    <phoneticPr fontId="1" type="noConversion"/>
  </si>
  <si>
    <t>smd002022.pho / smd002022.rep file 생성 확인</t>
    <phoneticPr fontId="1" type="noConversion"/>
  </si>
  <si>
    <t>7. Top Silk</t>
    <phoneticPr fontId="1" type="noConversion"/>
  </si>
  <si>
    <t>1) Top Silk layer 더블 클릭</t>
    <phoneticPr fontId="1" type="noConversion"/>
  </si>
  <si>
    <t>sst001026.pho / sst001026.rep file 생성 확인</t>
    <phoneticPr fontId="1" type="noConversion"/>
  </si>
  <si>
    <t>8. Bottom Silk</t>
    <phoneticPr fontId="1" type="noConversion"/>
  </si>
  <si>
    <t>sst002029.pho / sst002029.rep file 생성 확인</t>
    <phoneticPr fontId="1" type="noConversion"/>
  </si>
  <si>
    <t>1) FAB layer 더블 클릭</t>
    <phoneticPr fontId="1" type="noConversion"/>
  </si>
  <si>
    <t>9. FABRICATION DRAWING</t>
    <phoneticPr fontId="1" type="noConversion"/>
  </si>
  <si>
    <t>2) Options 선택 - 아래와 같이 설정하고 Drill Symbols를 선택한다.</t>
    <phoneticPr fontId="1" type="noConversion"/>
  </si>
  <si>
    <t>3) Drill Drawing Option에서 Regenerate를 선택한다.</t>
    <phoneticPr fontId="1" type="noConversion"/>
  </si>
  <si>
    <t>5) Layers 선택 - 아래와 같이 설정</t>
    <phoneticPr fontId="1" type="noConversion"/>
  </si>
  <si>
    <t>dd001024.pho / dd001024.rep file 생성 확인</t>
    <phoneticPr fontId="1" type="noConversion"/>
  </si>
  <si>
    <t>10. NC Drill</t>
    <phoneticPr fontId="1" type="noConversion"/>
  </si>
  <si>
    <t>1) NC Drill layer 더블 클릭</t>
    <phoneticPr fontId="1" type="noConversion"/>
  </si>
  <si>
    <t>4) 아래와 같이 각 Drill size별 Symbol이 생성된다. Location X를 조정하여 Chart 위치를 조정한다.</t>
    <phoneticPr fontId="1" type="noConversion"/>
  </si>
  <si>
    <t>2) Options 선택 - 아래와 같이 설정한다.</t>
    <phoneticPr fontId="1" type="noConversion"/>
  </si>
  <si>
    <t>3) Device Setup 선택 - 아래와 같이 설정한다.</t>
    <phoneticPr fontId="1" type="noConversion"/>
  </si>
  <si>
    <t>drl001.drl / drl001.lst / drl001.rep file 생성 확인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</si>
</sst>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0"/>
  </numFmts>
  <fonts count="6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1"/>
      <color rgb="FF0000FF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2" fillId="0" borderId="0" xfId="0" applyFont="1"/>
    <xf numFmtId="0" fontId="0" fillId="0" borderId="0" xfId="0" quotePrefix="1"/>
    <xf numFmtId="176" fontId="0" fillId="0" borderId="0" xfId="0" applyNumberFormat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0" fontId="3" fillId="0" borderId="10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/>
    </xf>
    <xf numFmtId="0" fontId="0" fillId="0" borderId="7" xfId="0" applyBorder="1" applyAlignment="1">
      <alignment horizontal="left" indent="1"/>
    </xf>
    <xf numFmtId="0" fontId="0" fillId="0" borderId="1" xfId="0" applyBorder="1" applyAlignment="1">
      <alignment horizontal="left" indent="1"/>
    </xf>
    <xf numFmtId="0" fontId="0" fillId="0" borderId="4" xfId="0" applyBorder="1" applyAlignment="1">
      <alignment horizontal="left" indent="1"/>
    </xf>
    <xf numFmtId="0" fontId="3" fillId="0" borderId="0" xfId="0" applyFont="1"/>
    <xf numFmtId="0" fontId="4" fillId="0" borderId="0" xfId="0" applyFont="1"/>
    <xf numFmtId="0" fontId="5" fillId="0" borderId="0" xfId="0" applyFont="1"/>
  </cellXfs>
  <cellStyles count="1">
    <cellStyle name="표준" xfId="0" builtinId="0"/>
  </cellStyles>
  <dxfs count="0"/>
  <tableStyles count="0" defaultTableStyle="TableStyleMedium2" defaultPivotStyle="PivotStyleMedium9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26" Type="http://schemas.openxmlformats.org/officeDocument/2006/relationships/image" Target="../media/image40.png"/><Relationship Id="rId39" Type="http://schemas.openxmlformats.org/officeDocument/2006/relationships/image" Target="../media/image53.png"/><Relationship Id="rId21" Type="http://schemas.openxmlformats.org/officeDocument/2006/relationships/image" Target="../media/image35.png"/><Relationship Id="rId34" Type="http://schemas.openxmlformats.org/officeDocument/2006/relationships/image" Target="../media/image48.png"/><Relationship Id="rId42" Type="http://schemas.openxmlformats.org/officeDocument/2006/relationships/image" Target="../media/image56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6" Type="http://schemas.openxmlformats.org/officeDocument/2006/relationships/image" Target="../media/image30.png"/><Relationship Id="rId20" Type="http://schemas.openxmlformats.org/officeDocument/2006/relationships/image" Target="../media/image34.png"/><Relationship Id="rId29" Type="http://schemas.openxmlformats.org/officeDocument/2006/relationships/image" Target="../media/image43.png"/><Relationship Id="rId41" Type="http://schemas.openxmlformats.org/officeDocument/2006/relationships/image" Target="../media/image55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24" Type="http://schemas.openxmlformats.org/officeDocument/2006/relationships/image" Target="../media/image38.png"/><Relationship Id="rId32" Type="http://schemas.openxmlformats.org/officeDocument/2006/relationships/image" Target="../media/image46.png"/><Relationship Id="rId37" Type="http://schemas.openxmlformats.org/officeDocument/2006/relationships/image" Target="../media/image51.png"/><Relationship Id="rId40" Type="http://schemas.openxmlformats.org/officeDocument/2006/relationships/image" Target="../media/image54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28" Type="http://schemas.openxmlformats.org/officeDocument/2006/relationships/image" Target="../media/image42.png"/><Relationship Id="rId36" Type="http://schemas.openxmlformats.org/officeDocument/2006/relationships/image" Target="../media/image50.png"/><Relationship Id="rId10" Type="http://schemas.openxmlformats.org/officeDocument/2006/relationships/image" Target="../media/image24.png"/><Relationship Id="rId19" Type="http://schemas.openxmlformats.org/officeDocument/2006/relationships/image" Target="../media/image33.png"/><Relationship Id="rId31" Type="http://schemas.openxmlformats.org/officeDocument/2006/relationships/image" Target="../media/image45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Relationship Id="rId27" Type="http://schemas.openxmlformats.org/officeDocument/2006/relationships/image" Target="../media/image41.png"/><Relationship Id="rId30" Type="http://schemas.openxmlformats.org/officeDocument/2006/relationships/image" Target="../media/image44.png"/><Relationship Id="rId35" Type="http://schemas.openxmlformats.org/officeDocument/2006/relationships/image" Target="../media/image49.png"/><Relationship Id="rId43" Type="http://schemas.openxmlformats.org/officeDocument/2006/relationships/image" Target="../media/image57.png"/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5" Type="http://schemas.openxmlformats.org/officeDocument/2006/relationships/image" Target="../media/image39.png"/><Relationship Id="rId33" Type="http://schemas.openxmlformats.org/officeDocument/2006/relationships/image" Target="../media/image47.png"/><Relationship Id="rId38" Type="http://schemas.openxmlformats.org/officeDocument/2006/relationships/image" Target="../media/image5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5" Type="http://schemas.openxmlformats.org/officeDocument/2006/relationships/image" Target="../media/image62.png"/><Relationship Id="rId4" Type="http://schemas.openxmlformats.org/officeDocument/2006/relationships/image" Target="../media/image6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Relationship Id="rId4" Type="http://schemas.openxmlformats.org/officeDocument/2006/relationships/image" Target="../media/image66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2.png"/><Relationship Id="rId21" Type="http://schemas.openxmlformats.org/officeDocument/2006/relationships/image" Target="../media/image87.png"/><Relationship Id="rId42" Type="http://schemas.openxmlformats.org/officeDocument/2006/relationships/image" Target="../media/image108.png"/><Relationship Id="rId47" Type="http://schemas.openxmlformats.org/officeDocument/2006/relationships/image" Target="../media/image113.png"/><Relationship Id="rId63" Type="http://schemas.openxmlformats.org/officeDocument/2006/relationships/image" Target="../media/image129.png"/><Relationship Id="rId68" Type="http://schemas.openxmlformats.org/officeDocument/2006/relationships/image" Target="../media/image134.png"/><Relationship Id="rId7" Type="http://schemas.openxmlformats.org/officeDocument/2006/relationships/image" Target="../media/image73.png"/><Relationship Id="rId71" Type="http://schemas.openxmlformats.org/officeDocument/2006/relationships/image" Target="../media/image137.png"/><Relationship Id="rId2" Type="http://schemas.openxmlformats.org/officeDocument/2006/relationships/image" Target="../media/image68.png"/><Relationship Id="rId16" Type="http://schemas.openxmlformats.org/officeDocument/2006/relationships/image" Target="../media/image82.png"/><Relationship Id="rId29" Type="http://schemas.openxmlformats.org/officeDocument/2006/relationships/image" Target="../media/image95.png"/><Relationship Id="rId11" Type="http://schemas.openxmlformats.org/officeDocument/2006/relationships/image" Target="../media/image77.png"/><Relationship Id="rId24" Type="http://schemas.openxmlformats.org/officeDocument/2006/relationships/image" Target="../media/image90.png"/><Relationship Id="rId32" Type="http://schemas.openxmlformats.org/officeDocument/2006/relationships/image" Target="../media/image98.png"/><Relationship Id="rId37" Type="http://schemas.openxmlformats.org/officeDocument/2006/relationships/image" Target="../media/image103.png"/><Relationship Id="rId40" Type="http://schemas.openxmlformats.org/officeDocument/2006/relationships/image" Target="../media/image106.png"/><Relationship Id="rId45" Type="http://schemas.openxmlformats.org/officeDocument/2006/relationships/image" Target="../media/image111.png"/><Relationship Id="rId53" Type="http://schemas.openxmlformats.org/officeDocument/2006/relationships/image" Target="../media/image119.png"/><Relationship Id="rId58" Type="http://schemas.openxmlformats.org/officeDocument/2006/relationships/image" Target="../media/image124.png"/><Relationship Id="rId66" Type="http://schemas.openxmlformats.org/officeDocument/2006/relationships/image" Target="../media/image132.png"/><Relationship Id="rId5" Type="http://schemas.openxmlformats.org/officeDocument/2006/relationships/image" Target="../media/image71.png"/><Relationship Id="rId61" Type="http://schemas.openxmlformats.org/officeDocument/2006/relationships/image" Target="../media/image127.png"/><Relationship Id="rId19" Type="http://schemas.openxmlformats.org/officeDocument/2006/relationships/image" Target="../media/image85.png"/><Relationship Id="rId14" Type="http://schemas.openxmlformats.org/officeDocument/2006/relationships/image" Target="../media/image80.png"/><Relationship Id="rId22" Type="http://schemas.openxmlformats.org/officeDocument/2006/relationships/image" Target="../media/image88.png"/><Relationship Id="rId27" Type="http://schemas.openxmlformats.org/officeDocument/2006/relationships/image" Target="../media/image93.png"/><Relationship Id="rId30" Type="http://schemas.openxmlformats.org/officeDocument/2006/relationships/image" Target="../media/image96.png"/><Relationship Id="rId35" Type="http://schemas.openxmlformats.org/officeDocument/2006/relationships/image" Target="../media/image101.png"/><Relationship Id="rId43" Type="http://schemas.openxmlformats.org/officeDocument/2006/relationships/image" Target="../media/image109.png"/><Relationship Id="rId48" Type="http://schemas.openxmlformats.org/officeDocument/2006/relationships/image" Target="../media/image114.png"/><Relationship Id="rId56" Type="http://schemas.openxmlformats.org/officeDocument/2006/relationships/image" Target="../media/image122.png"/><Relationship Id="rId64" Type="http://schemas.openxmlformats.org/officeDocument/2006/relationships/image" Target="../media/image130.png"/><Relationship Id="rId69" Type="http://schemas.openxmlformats.org/officeDocument/2006/relationships/image" Target="../media/image135.png"/><Relationship Id="rId8" Type="http://schemas.openxmlformats.org/officeDocument/2006/relationships/image" Target="../media/image74.png"/><Relationship Id="rId51" Type="http://schemas.openxmlformats.org/officeDocument/2006/relationships/image" Target="../media/image117.png"/><Relationship Id="rId3" Type="http://schemas.openxmlformats.org/officeDocument/2006/relationships/image" Target="../media/image69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5" Type="http://schemas.openxmlformats.org/officeDocument/2006/relationships/image" Target="../media/image91.png"/><Relationship Id="rId33" Type="http://schemas.openxmlformats.org/officeDocument/2006/relationships/image" Target="../media/image99.png"/><Relationship Id="rId38" Type="http://schemas.openxmlformats.org/officeDocument/2006/relationships/image" Target="../media/image104.png"/><Relationship Id="rId46" Type="http://schemas.openxmlformats.org/officeDocument/2006/relationships/image" Target="../media/image112.png"/><Relationship Id="rId59" Type="http://schemas.openxmlformats.org/officeDocument/2006/relationships/image" Target="../media/image125.png"/><Relationship Id="rId67" Type="http://schemas.openxmlformats.org/officeDocument/2006/relationships/image" Target="../media/image133.png"/><Relationship Id="rId20" Type="http://schemas.openxmlformats.org/officeDocument/2006/relationships/image" Target="../media/image86.png"/><Relationship Id="rId41" Type="http://schemas.openxmlformats.org/officeDocument/2006/relationships/image" Target="../media/image107.png"/><Relationship Id="rId54" Type="http://schemas.openxmlformats.org/officeDocument/2006/relationships/image" Target="../media/image120.png"/><Relationship Id="rId62" Type="http://schemas.openxmlformats.org/officeDocument/2006/relationships/image" Target="../media/image128.png"/><Relationship Id="rId70" Type="http://schemas.openxmlformats.org/officeDocument/2006/relationships/image" Target="../media/image136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5" Type="http://schemas.openxmlformats.org/officeDocument/2006/relationships/image" Target="../media/image81.png"/><Relationship Id="rId23" Type="http://schemas.openxmlformats.org/officeDocument/2006/relationships/image" Target="../media/image89.png"/><Relationship Id="rId28" Type="http://schemas.openxmlformats.org/officeDocument/2006/relationships/image" Target="../media/image94.png"/><Relationship Id="rId36" Type="http://schemas.openxmlformats.org/officeDocument/2006/relationships/image" Target="../media/image102.png"/><Relationship Id="rId49" Type="http://schemas.openxmlformats.org/officeDocument/2006/relationships/image" Target="../media/image115.png"/><Relationship Id="rId57" Type="http://schemas.openxmlformats.org/officeDocument/2006/relationships/image" Target="../media/image123.png"/><Relationship Id="rId10" Type="http://schemas.openxmlformats.org/officeDocument/2006/relationships/image" Target="../media/image76.png"/><Relationship Id="rId31" Type="http://schemas.openxmlformats.org/officeDocument/2006/relationships/image" Target="../media/image97.png"/><Relationship Id="rId44" Type="http://schemas.openxmlformats.org/officeDocument/2006/relationships/image" Target="../media/image110.png"/><Relationship Id="rId52" Type="http://schemas.openxmlformats.org/officeDocument/2006/relationships/image" Target="../media/image118.png"/><Relationship Id="rId60" Type="http://schemas.openxmlformats.org/officeDocument/2006/relationships/image" Target="../media/image126.png"/><Relationship Id="rId65" Type="http://schemas.openxmlformats.org/officeDocument/2006/relationships/image" Target="../media/image131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39" Type="http://schemas.openxmlformats.org/officeDocument/2006/relationships/image" Target="../media/image105.png"/><Relationship Id="rId34" Type="http://schemas.openxmlformats.org/officeDocument/2006/relationships/image" Target="../media/image100.png"/><Relationship Id="rId50" Type="http://schemas.openxmlformats.org/officeDocument/2006/relationships/image" Target="../media/image116.png"/><Relationship Id="rId55" Type="http://schemas.openxmlformats.org/officeDocument/2006/relationships/image" Target="../media/image1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57150</xdr:colOff>
      <xdr:row>6</xdr:row>
      <xdr:rowOff>66675</xdr:rowOff>
    </xdr:from>
    <xdr:to>
      <xdr:col>20</xdr:col>
      <xdr:colOff>65988</xdr:colOff>
      <xdr:row>20</xdr:row>
      <xdr:rowOff>171070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50" y="1323975"/>
          <a:ext cx="5495238" cy="30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6</xdr:row>
      <xdr:rowOff>85725</xdr:rowOff>
    </xdr:from>
    <xdr:to>
      <xdr:col>11</xdr:col>
      <xdr:colOff>56463</xdr:colOff>
      <xdr:row>20</xdr:row>
      <xdr:rowOff>190120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05025" y="1343025"/>
          <a:ext cx="5495238" cy="30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25</xdr:row>
      <xdr:rowOff>57150</xdr:rowOff>
    </xdr:from>
    <xdr:to>
      <xdr:col>7</xdr:col>
      <xdr:colOff>151957</xdr:colOff>
      <xdr:row>46</xdr:row>
      <xdr:rowOff>151838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9700" y="529590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</xdr:row>
      <xdr:rowOff>0</xdr:rowOff>
    </xdr:from>
    <xdr:to>
      <xdr:col>13</xdr:col>
      <xdr:colOff>113857</xdr:colOff>
      <xdr:row>46</xdr:row>
      <xdr:rowOff>94688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864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19</xdr:col>
      <xdr:colOff>113857</xdr:colOff>
      <xdr:row>46</xdr:row>
      <xdr:rowOff>94688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012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25</xdr:row>
      <xdr:rowOff>0</xdr:rowOff>
    </xdr:from>
    <xdr:to>
      <xdr:col>25</xdr:col>
      <xdr:colOff>113857</xdr:colOff>
      <xdr:row>46</xdr:row>
      <xdr:rowOff>94688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0" y="5238750"/>
          <a:ext cx="3542857" cy="4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8</xdr:col>
      <xdr:colOff>656629</xdr:colOff>
      <xdr:row>60</xdr:row>
      <xdr:rowOff>190188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1600" y="10267950"/>
          <a:ext cx="4771429" cy="2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9</xdr:col>
      <xdr:colOff>427971</xdr:colOff>
      <xdr:row>81</xdr:row>
      <xdr:rowOff>209052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1600" y="13201650"/>
          <a:ext cx="5228571" cy="39809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98</xdr:row>
      <xdr:rowOff>19050</xdr:rowOff>
    </xdr:from>
    <xdr:to>
      <xdr:col>7</xdr:col>
      <xdr:colOff>638175</xdr:colOff>
      <xdr:row>118</xdr:row>
      <xdr:rowOff>180975</xdr:rowOff>
    </xdr:to>
    <xdr:grpSp>
      <xdr:nvGrpSpPr>
        <xdr:cNvPr id="4" name="그룹 3"/>
        <xdr:cNvGrpSpPr/>
      </xdr:nvGrpSpPr>
      <xdr:grpSpPr>
        <a:xfrm>
          <a:off x="1419225" y="20554950"/>
          <a:ext cx="4019550" cy="4352925"/>
          <a:chOff x="1428750" y="704850"/>
          <a:chExt cx="4019550" cy="4352925"/>
        </a:xfrm>
      </xdr:grpSpPr>
      <xdr:pic>
        <xdr:nvPicPr>
          <xdr:cNvPr id="2" name="그림 1"/>
          <xdr:cNvPicPr>
            <a:picLocks noChangeAspect="1" noChangeArrowheads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428750" y="704850"/>
            <a:ext cx="4019550" cy="43529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3" name="모서리가 둥근 직사각형 2"/>
          <xdr:cNvSpPr/>
        </xdr:nvSpPr>
        <xdr:spPr>
          <a:xfrm>
            <a:off x="2171700" y="3333750"/>
            <a:ext cx="1057275" cy="190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19050</xdr:colOff>
      <xdr:row>5</xdr:row>
      <xdr:rowOff>47625</xdr:rowOff>
    </xdr:from>
    <xdr:to>
      <xdr:col>8</xdr:col>
      <xdr:colOff>589964</xdr:colOff>
      <xdr:row>31</xdr:row>
      <xdr:rowOff>132658</xdr:rowOff>
    </xdr:to>
    <xdr:grpSp>
      <xdr:nvGrpSpPr>
        <xdr:cNvPr id="9" name="그룹 8"/>
        <xdr:cNvGrpSpPr/>
      </xdr:nvGrpSpPr>
      <xdr:grpSpPr>
        <a:xfrm>
          <a:off x="1390650" y="1095375"/>
          <a:ext cx="4685714" cy="5533333"/>
          <a:chOff x="1371600" y="6496050"/>
          <a:chExt cx="4685714" cy="5533333"/>
        </a:xfrm>
      </xdr:grpSpPr>
      <xdr:pic>
        <xdr:nvPicPr>
          <xdr:cNvPr id="5" name="그림 4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371600" y="6496050"/>
            <a:ext cx="4685714" cy="5533333"/>
          </a:xfrm>
          <a:prstGeom prst="rect">
            <a:avLst/>
          </a:prstGeom>
        </xdr:spPr>
      </xdr:pic>
      <xdr:sp macro="" textlink="">
        <xdr:nvSpPr>
          <xdr:cNvPr id="6" name="모서리가 둥근 직사각형 5"/>
          <xdr:cNvSpPr/>
        </xdr:nvSpPr>
        <xdr:spPr>
          <a:xfrm>
            <a:off x="3209926" y="9620250"/>
            <a:ext cx="609600" cy="4762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7" name="모서리가 둥근 직사각형 6"/>
          <xdr:cNvSpPr/>
        </xdr:nvSpPr>
        <xdr:spPr>
          <a:xfrm>
            <a:off x="3105150" y="10534650"/>
            <a:ext cx="1162049" cy="3048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8" name="모서리가 둥근 직사각형 7"/>
          <xdr:cNvSpPr/>
        </xdr:nvSpPr>
        <xdr:spPr>
          <a:xfrm>
            <a:off x="4343401" y="10534650"/>
            <a:ext cx="647700" cy="3048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0</xdr:colOff>
      <xdr:row>35</xdr:row>
      <xdr:rowOff>0</xdr:rowOff>
    </xdr:from>
    <xdr:to>
      <xdr:col>8</xdr:col>
      <xdr:colOff>570914</xdr:colOff>
      <xdr:row>61</xdr:row>
      <xdr:rowOff>85033</xdr:rowOff>
    </xdr:to>
    <xdr:grpSp>
      <xdr:nvGrpSpPr>
        <xdr:cNvPr id="13" name="그룹 12"/>
        <xdr:cNvGrpSpPr/>
      </xdr:nvGrpSpPr>
      <xdr:grpSpPr>
        <a:xfrm>
          <a:off x="1371600" y="7334250"/>
          <a:ext cx="4685714" cy="5533333"/>
          <a:chOff x="1371600" y="13201650"/>
          <a:chExt cx="4685714" cy="5533333"/>
        </a:xfrm>
      </xdr:grpSpPr>
      <xdr:pic>
        <xdr:nvPicPr>
          <xdr:cNvPr id="12" name="그림 11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71600" y="13201650"/>
            <a:ext cx="4685714" cy="5533333"/>
          </a:xfrm>
          <a:prstGeom prst="rect">
            <a:avLst/>
          </a:prstGeom>
        </xdr:spPr>
      </xdr:pic>
      <xdr:sp macro="" textlink="">
        <xdr:nvSpPr>
          <xdr:cNvPr id="11" name="모서리가 둥근 직사각형 10"/>
          <xdr:cNvSpPr/>
        </xdr:nvSpPr>
        <xdr:spPr>
          <a:xfrm>
            <a:off x="3810000" y="14020800"/>
            <a:ext cx="1295400" cy="18097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0</xdr:colOff>
      <xdr:row>65</xdr:row>
      <xdr:rowOff>0</xdr:rowOff>
    </xdr:from>
    <xdr:to>
      <xdr:col>8</xdr:col>
      <xdr:colOff>570914</xdr:colOff>
      <xdr:row>91</xdr:row>
      <xdr:rowOff>85033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" y="19488150"/>
          <a:ext cx="4685714" cy="5533333"/>
        </a:xfrm>
        <a:prstGeom prst="rect">
          <a:avLst/>
        </a:prstGeom>
      </xdr:spPr>
    </xdr:pic>
    <xdr:clientData/>
  </xdr:twoCellAnchor>
  <xdr:twoCellAnchor>
    <xdr:from>
      <xdr:col>6</xdr:col>
      <xdr:colOff>200025</xdr:colOff>
      <xdr:row>84</xdr:row>
      <xdr:rowOff>85725</xdr:rowOff>
    </xdr:from>
    <xdr:to>
      <xdr:col>7</xdr:col>
      <xdr:colOff>161925</xdr:colOff>
      <xdr:row>85</xdr:row>
      <xdr:rowOff>95250</xdr:rowOff>
    </xdr:to>
    <xdr:sp macro="" textlink="">
      <xdr:nvSpPr>
        <xdr:cNvPr id="15" name="모서리가 둥근 직사각형 14"/>
        <xdr:cNvSpPr/>
      </xdr:nvSpPr>
      <xdr:spPr>
        <a:xfrm>
          <a:off x="4314825" y="23555325"/>
          <a:ext cx="647700" cy="219075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ko-KR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180975</xdr:colOff>
      <xdr:row>5</xdr:row>
      <xdr:rowOff>95250</xdr:rowOff>
    </xdr:from>
    <xdr:to>
      <xdr:col>11</xdr:col>
      <xdr:colOff>189813</xdr:colOff>
      <xdr:row>34</xdr:row>
      <xdr:rowOff>94490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1075" y="1143000"/>
          <a:ext cx="5495238" cy="607619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5</xdr:row>
      <xdr:rowOff>76200</xdr:rowOff>
    </xdr:from>
    <xdr:to>
      <xdr:col>17</xdr:col>
      <xdr:colOff>504343</xdr:colOff>
      <xdr:row>27</xdr:row>
      <xdr:rowOff>142290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48500" y="1123950"/>
          <a:ext cx="3857143" cy="46761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5</xdr:row>
      <xdr:rowOff>47625</xdr:rowOff>
    </xdr:from>
    <xdr:to>
      <xdr:col>8</xdr:col>
      <xdr:colOff>161396</xdr:colOff>
      <xdr:row>27</xdr:row>
      <xdr:rowOff>199430</xdr:rowOff>
    </xdr:to>
    <xdr:grpSp>
      <xdr:nvGrpSpPr>
        <xdr:cNvPr id="13" name="그룹 12"/>
        <xdr:cNvGrpSpPr/>
      </xdr:nvGrpSpPr>
      <xdr:grpSpPr>
        <a:xfrm>
          <a:off x="1414743" y="1112184"/>
          <a:ext cx="4215124" cy="4835864"/>
          <a:chOff x="1524000" y="1162050"/>
          <a:chExt cx="4228571" cy="4761905"/>
        </a:xfrm>
      </xdr:grpSpPr>
      <xdr:pic>
        <xdr:nvPicPr>
          <xdr:cNvPr id="2" name="그림 1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524000" y="1162050"/>
            <a:ext cx="4228571" cy="4761905"/>
          </a:xfrm>
          <a:prstGeom prst="rect">
            <a:avLst/>
          </a:prstGeom>
        </xdr:spPr>
      </xdr:pic>
      <xdr:sp macro="" textlink="">
        <xdr:nvSpPr>
          <xdr:cNvPr id="5" name="모서리가 둥근 직사각형 4"/>
          <xdr:cNvSpPr/>
        </xdr:nvSpPr>
        <xdr:spPr>
          <a:xfrm>
            <a:off x="4400551" y="4105275"/>
            <a:ext cx="704850" cy="666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6" name="모서리가 둥근 직사각형 5"/>
          <xdr:cNvSpPr/>
        </xdr:nvSpPr>
        <xdr:spPr>
          <a:xfrm>
            <a:off x="3343276" y="4943475"/>
            <a:ext cx="2276474" cy="4191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9</xdr:col>
      <xdr:colOff>114300</xdr:colOff>
      <xdr:row>5</xdr:row>
      <xdr:rowOff>47625</xdr:rowOff>
    </xdr:from>
    <xdr:to>
      <xdr:col>15</xdr:col>
      <xdr:colOff>656643</xdr:colOff>
      <xdr:row>18</xdr:row>
      <xdr:rowOff>190142</xdr:rowOff>
    </xdr:to>
    <xdr:grpSp>
      <xdr:nvGrpSpPr>
        <xdr:cNvPr id="14" name="그룹 13"/>
        <xdr:cNvGrpSpPr/>
      </xdr:nvGrpSpPr>
      <xdr:grpSpPr>
        <a:xfrm>
          <a:off x="6266329" y="1112184"/>
          <a:ext cx="4643696" cy="2910370"/>
          <a:chOff x="6934200" y="1171575"/>
          <a:chExt cx="4657143" cy="2866667"/>
        </a:xfrm>
      </xdr:grpSpPr>
      <xdr:pic>
        <xdr:nvPicPr>
          <xdr:cNvPr id="3" name="그림 2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6934200" y="1171575"/>
            <a:ext cx="4657143" cy="2866667"/>
          </a:xfrm>
          <a:prstGeom prst="rect">
            <a:avLst/>
          </a:prstGeom>
        </xdr:spPr>
      </xdr:pic>
      <xdr:sp macro="" textlink="">
        <xdr:nvSpPr>
          <xdr:cNvPr id="7" name="모서리가 둥근 직사각형 6"/>
          <xdr:cNvSpPr/>
        </xdr:nvSpPr>
        <xdr:spPr>
          <a:xfrm>
            <a:off x="8610601" y="3000375"/>
            <a:ext cx="685799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8" name="모서리가 둥근 직사각형 7"/>
          <xdr:cNvSpPr/>
        </xdr:nvSpPr>
        <xdr:spPr>
          <a:xfrm>
            <a:off x="9763126" y="3476625"/>
            <a:ext cx="1619249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9" name="모서리가 둥근 직사각형 8"/>
          <xdr:cNvSpPr/>
        </xdr:nvSpPr>
        <xdr:spPr>
          <a:xfrm>
            <a:off x="7753351" y="3619500"/>
            <a:ext cx="1162049" cy="285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0" name="모서리가 둥근 직사각형 9"/>
          <xdr:cNvSpPr/>
        </xdr:nvSpPr>
        <xdr:spPr>
          <a:xfrm>
            <a:off x="8610602" y="1819275"/>
            <a:ext cx="428624" cy="4000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17</xdr:col>
      <xdr:colOff>28575</xdr:colOff>
      <xdr:row>5</xdr:row>
      <xdr:rowOff>38100</xdr:rowOff>
    </xdr:from>
    <xdr:to>
      <xdr:col>23</xdr:col>
      <xdr:colOff>599489</xdr:colOff>
      <xdr:row>20</xdr:row>
      <xdr:rowOff>123421</xdr:rowOff>
    </xdr:to>
    <xdr:grpSp>
      <xdr:nvGrpSpPr>
        <xdr:cNvPr id="15" name="그룹 14"/>
        <xdr:cNvGrpSpPr/>
      </xdr:nvGrpSpPr>
      <xdr:grpSpPr>
        <a:xfrm>
          <a:off x="11649075" y="1102659"/>
          <a:ext cx="4672267" cy="3278997"/>
          <a:chOff x="6905625" y="4486275"/>
          <a:chExt cx="4685714" cy="3228571"/>
        </a:xfrm>
      </xdr:grpSpPr>
      <xdr:pic>
        <xdr:nvPicPr>
          <xdr:cNvPr id="4" name="그림 3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905625" y="4486275"/>
            <a:ext cx="4685714" cy="3228571"/>
          </a:xfrm>
          <a:prstGeom prst="rect">
            <a:avLst/>
          </a:prstGeom>
        </xdr:spPr>
      </xdr:pic>
      <xdr:sp macro="" textlink="">
        <xdr:nvSpPr>
          <xdr:cNvPr id="11" name="모서리가 둥근 직사각형 10"/>
          <xdr:cNvSpPr/>
        </xdr:nvSpPr>
        <xdr:spPr>
          <a:xfrm>
            <a:off x="7048500" y="4819650"/>
            <a:ext cx="3457575" cy="6096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2" name="모서리가 둥근 직사각형 11"/>
          <xdr:cNvSpPr/>
        </xdr:nvSpPr>
        <xdr:spPr>
          <a:xfrm>
            <a:off x="7010400" y="6010275"/>
            <a:ext cx="962025" cy="66675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0</xdr:colOff>
      <xdr:row>57</xdr:row>
      <xdr:rowOff>0</xdr:rowOff>
    </xdr:from>
    <xdr:to>
      <xdr:col>8</xdr:col>
      <xdr:colOff>113771</xdr:colOff>
      <xdr:row>79</xdr:row>
      <xdr:rowOff>151805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" y="64960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16</xdr:col>
      <xdr:colOff>466067</xdr:colOff>
      <xdr:row>81</xdr:row>
      <xdr:rowOff>18419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72200" y="64960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57</xdr:row>
      <xdr:rowOff>0</xdr:rowOff>
    </xdr:from>
    <xdr:to>
      <xdr:col>24</xdr:col>
      <xdr:colOff>466067</xdr:colOff>
      <xdr:row>81</xdr:row>
      <xdr:rowOff>18419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58600" y="64960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8</xdr:col>
      <xdr:colOff>542429</xdr:colOff>
      <xdr:row>54</xdr:row>
      <xdr:rowOff>27995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57400" y="6705600"/>
          <a:ext cx="3971429" cy="46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8</xdr:col>
      <xdr:colOff>113771</xdr:colOff>
      <xdr:row>105</xdr:row>
      <xdr:rowOff>151805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1600" y="173926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83</xdr:row>
      <xdr:rowOff>0</xdr:rowOff>
    </xdr:from>
    <xdr:to>
      <xdr:col>16</xdr:col>
      <xdr:colOff>466067</xdr:colOff>
      <xdr:row>107</xdr:row>
      <xdr:rowOff>18419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72200" y="173926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83</xdr:row>
      <xdr:rowOff>0</xdr:rowOff>
    </xdr:from>
    <xdr:to>
      <xdr:col>24</xdr:col>
      <xdr:colOff>466067</xdr:colOff>
      <xdr:row>107</xdr:row>
      <xdr:rowOff>18419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58600" y="173926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8</xdr:col>
      <xdr:colOff>113771</xdr:colOff>
      <xdr:row>132</xdr:row>
      <xdr:rowOff>151805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71600" y="228409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110</xdr:row>
      <xdr:rowOff>0</xdr:rowOff>
    </xdr:from>
    <xdr:to>
      <xdr:col>16</xdr:col>
      <xdr:colOff>466067</xdr:colOff>
      <xdr:row>134</xdr:row>
      <xdr:rowOff>18420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72200" y="228409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8</xdr:col>
      <xdr:colOff>113771</xdr:colOff>
      <xdr:row>158</xdr:row>
      <xdr:rowOff>151805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71600" y="282892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136</xdr:row>
      <xdr:rowOff>0</xdr:rowOff>
    </xdr:from>
    <xdr:to>
      <xdr:col>16</xdr:col>
      <xdr:colOff>466067</xdr:colOff>
      <xdr:row>160</xdr:row>
      <xdr:rowOff>18420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282892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162</xdr:row>
      <xdr:rowOff>0</xdr:rowOff>
    </xdr:from>
    <xdr:to>
      <xdr:col>8</xdr:col>
      <xdr:colOff>113771</xdr:colOff>
      <xdr:row>184</xdr:row>
      <xdr:rowOff>151805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71600" y="337375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162</xdr:row>
      <xdr:rowOff>0</xdr:rowOff>
    </xdr:from>
    <xdr:to>
      <xdr:col>16</xdr:col>
      <xdr:colOff>466067</xdr:colOff>
      <xdr:row>186</xdr:row>
      <xdr:rowOff>18419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72200" y="337375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189</xdr:row>
      <xdr:rowOff>0</xdr:rowOff>
    </xdr:from>
    <xdr:to>
      <xdr:col>8</xdr:col>
      <xdr:colOff>113771</xdr:colOff>
      <xdr:row>211</xdr:row>
      <xdr:rowOff>151806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71600" y="39185850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189</xdr:row>
      <xdr:rowOff>0</xdr:rowOff>
    </xdr:from>
    <xdr:to>
      <xdr:col>16</xdr:col>
      <xdr:colOff>466067</xdr:colOff>
      <xdr:row>213</xdr:row>
      <xdr:rowOff>18419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172200" y="39185850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112059</xdr:colOff>
      <xdr:row>216</xdr:row>
      <xdr:rowOff>89647</xdr:rowOff>
    </xdr:from>
    <xdr:to>
      <xdr:col>15</xdr:col>
      <xdr:colOff>225830</xdr:colOff>
      <xdr:row>239</xdr:row>
      <xdr:rowOff>28540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64088" y="46078588"/>
          <a:ext cx="4215124" cy="4835864"/>
        </a:xfrm>
        <a:prstGeom prst="rect">
          <a:avLst/>
        </a:prstGeom>
      </xdr:spPr>
    </xdr:pic>
    <xdr:clientData/>
  </xdr:twoCellAnchor>
  <xdr:twoCellAnchor editAs="oneCell">
    <xdr:from>
      <xdr:col>16</xdr:col>
      <xdr:colOff>112058</xdr:colOff>
      <xdr:row>216</xdr:row>
      <xdr:rowOff>89647</xdr:rowOff>
    </xdr:from>
    <xdr:to>
      <xdr:col>23</xdr:col>
      <xdr:colOff>578125</xdr:colOff>
      <xdr:row>240</xdr:row>
      <xdr:rowOff>108065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48999" y="46078588"/>
          <a:ext cx="5250979" cy="5128301"/>
        </a:xfrm>
        <a:prstGeom prst="rect">
          <a:avLst/>
        </a:prstGeom>
      </xdr:spPr>
    </xdr:pic>
    <xdr:clientData/>
  </xdr:twoCellAnchor>
  <xdr:twoCellAnchor editAs="oneCell">
    <xdr:from>
      <xdr:col>24</xdr:col>
      <xdr:colOff>112058</xdr:colOff>
      <xdr:row>216</xdr:row>
      <xdr:rowOff>89647</xdr:rowOff>
    </xdr:from>
    <xdr:to>
      <xdr:col>31</xdr:col>
      <xdr:colOff>578125</xdr:colOff>
      <xdr:row>240</xdr:row>
      <xdr:rowOff>108065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517470" y="46078588"/>
          <a:ext cx="5250979" cy="5128301"/>
        </a:xfrm>
        <a:prstGeom prst="rect">
          <a:avLst/>
        </a:prstGeom>
      </xdr:spPr>
    </xdr:pic>
    <xdr:clientData/>
  </xdr:twoCellAnchor>
  <xdr:twoCellAnchor editAs="oneCell">
    <xdr:from>
      <xdr:col>9</xdr:col>
      <xdr:colOff>89648</xdr:colOff>
      <xdr:row>243</xdr:row>
      <xdr:rowOff>100853</xdr:rowOff>
    </xdr:from>
    <xdr:to>
      <xdr:col>15</xdr:col>
      <xdr:colOff>216866</xdr:colOff>
      <xdr:row>265</xdr:row>
      <xdr:rowOff>178699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241677" y="51838412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89647</xdr:colOff>
      <xdr:row>243</xdr:row>
      <xdr:rowOff>100853</xdr:rowOff>
    </xdr:from>
    <xdr:to>
      <xdr:col>23</xdr:col>
      <xdr:colOff>571402</xdr:colOff>
      <xdr:row>267</xdr:row>
      <xdr:rowOff>38590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026588" y="51838412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89647</xdr:colOff>
      <xdr:row>243</xdr:row>
      <xdr:rowOff>100853</xdr:rowOff>
    </xdr:from>
    <xdr:to>
      <xdr:col>31</xdr:col>
      <xdr:colOff>571402</xdr:colOff>
      <xdr:row>267</xdr:row>
      <xdr:rowOff>38590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495059" y="51838412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270</xdr:row>
      <xdr:rowOff>0</xdr:rowOff>
    </xdr:from>
    <xdr:to>
      <xdr:col>8</xdr:col>
      <xdr:colOff>127218</xdr:colOff>
      <xdr:row>292</xdr:row>
      <xdr:rowOff>77846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67118" y="56421618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270</xdr:row>
      <xdr:rowOff>0</xdr:rowOff>
    </xdr:from>
    <xdr:to>
      <xdr:col>16</xdr:col>
      <xdr:colOff>481755</xdr:colOff>
      <xdr:row>293</xdr:row>
      <xdr:rowOff>150648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52029" y="56421618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270</xdr:row>
      <xdr:rowOff>0</xdr:rowOff>
    </xdr:from>
    <xdr:to>
      <xdr:col>24</xdr:col>
      <xdr:colOff>481755</xdr:colOff>
      <xdr:row>293</xdr:row>
      <xdr:rowOff>150648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620500" y="56421618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297</xdr:row>
      <xdr:rowOff>0</xdr:rowOff>
    </xdr:from>
    <xdr:to>
      <xdr:col>8</xdr:col>
      <xdr:colOff>127218</xdr:colOff>
      <xdr:row>319</xdr:row>
      <xdr:rowOff>77846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67118" y="61957324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297</xdr:row>
      <xdr:rowOff>0</xdr:rowOff>
    </xdr:from>
    <xdr:to>
      <xdr:col>16</xdr:col>
      <xdr:colOff>481755</xdr:colOff>
      <xdr:row>320</xdr:row>
      <xdr:rowOff>150648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52029" y="61957324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297</xdr:row>
      <xdr:rowOff>0</xdr:rowOff>
    </xdr:from>
    <xdr:to>
      <xdr:col>24</xdr:col>
      <xdr:colOff>481755</xdr:colOff>
      <xdr:row>320</xdr:row>
      <xdr:rowOff>150648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20500" y="61957324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324</xdr:row>
      <xdr:rowOff>0</xdr:rowOff>
    </xdr:from>
    <xdr:to>
      <xdr:col>8</xdr:col>
      <xdr:colOff>127218</xdr:colOff>
      <xdr:row>346</xdr:row>
      <xdr:rowOff>77846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67118" y="67493029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324</xdr:row>
      <xdr:rowOff>0</xdr:rowOff>
    </xdr:from>
    <xdr:to>
      <xdr:col>16</xdr:col>
      <xdr:colOff>481755</xdr:colOff>
      <xdr:row>347</xdr:row>
      <xdr:rowOff>150649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52029" y="67493029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324</xdr:row>
      <xdr:rowOff>0</xdr:rowOff>
    </xdr:from>
    <xdr:to>
      <xdr:col>24</xdr:col>
      <xdr:colOff>481755</xdr:colOff>
      <xdr:row>347</xdr:row>
      <xdr:rowOff>150649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20500" y="67493029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8</xdr:col>
      <xdr:colOff>127218</xdr:colOff>
      <xdr:row>373</xdr:row>
      <xdr:rowOff>77846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67118" y="73028735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351</xdr:row>
      <xdr:rowOff>0</xdr:rowOff>
    </xdr:from>
    <xdr:to>
      <xdr:col>16</xdr:col>
      <xdr:colOff>481755</xdr:colOff>
      <xdr:row>374</xdr:row>
      <xdr:rowOff>150648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152029" y="73028735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351</xdr:row>
      <xdr:rowOff>0</xdr:rowOff>
    </xdr:from>
    <xdr:to>
      <xdr:col>24</xdr:col>
      <xdr:colOff>481755</xdr:colOff>
      <xdr:row>374</xdr:row>
      <xdr:rowOff>150648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20500" y="73028735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378</xdr:row>
      <xdr:rowOff>0</xdr:rowOff>
    </xdr:from>
    <xdr:to>
      <xdr:col>8</xdr:col>
      <xdr:colOff>127218</xdr:colOff>
      <xdr:row>400</xdr:row>
      <xdr:rowOff>77846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67118" y="78564441"/>
          <a:ext cx="4228571" cy="47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378</xdr:row>
      <xdr:rowOff>0</xdr:rowOff>
    </xdr:from>
    <xdr:to>
      <xdr:col>16</xdr:col>
      <xdr:colOff>481755</xdr:colOff>
      <xdr:row>401</xdr:row>
      <xdr:rowOff>150648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152029" y="78564441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378</xdr:row>
      <xdr:rowOff>0</xdr:rowOff>
    </xdr:from>
    <xdr:to>
      <xdr:col>24</xdr:col>
      <xdr:colOff>481755</xdr:colOff>
      <xdr:row>401</xdr:row>
      <xdr:rowOff>150648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620500" y="78564441"/>
          <a:ext cx="5266667" cy="50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405</xdr:row>
      <xdr:rowOff>0</xdr:rowOff>
    </xdr:from>
    <xdr:to>
      <xdr:col>14</xdr:col>
      <xdr:colOff>182205</xdr:colOff>
      <xdr:row>419</xdr:row>
      <xdr:rowOff>104950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152029" y="84100147"/>
          <a:ext cx="3600000" cy="3085714"/>
        </a:xfrm>
        <a:prstGeom prst="rect">
          <a:avLst/>
        </a:prstGeom>
      </xdr:spPr>
    </xdr:pic>
    <xdr:clientData/>
  </xdr:twoCellAnchor>
  <xdr:twoCellAnchor>
    <xdr:from>
      <xdr:col>15</xdr:col>
      <xdr:colOff>11206</xdr:colOff>
      <xdr:row>405</xdr:row>
      <xdr:rowOff>0</xdr:rowOff>
    </xdr:from>
    <xdr:to>
      <xdr:col>21</xdr:col>
      <xdr:colOff>662234</xdr:colOff>
      <xdr:row>428</xdr:row>
      <xdr:rowOff>64934</xdr:rowOff>
    </xdr:to>
    <xdr:grpSp>
      <xdr:nvGrpSpPr>
        <xdr:cNvPr id="57" name="그룹 56"/>
        <xdr:cNvGrpSpPr/>
      </xdr:nvGrpSpPr>
      <xdr:grpSpPr>
        <a:xfrm>
          <a:off x="10264588" y="86229265"/>
          <a:ext cx="4752381" cy="4961904"/>
          <a:chOff x="10253382" y="84100147"/>
          <a:chExt cx="4752381" cy="4961905"/>
        </a:xfrm>
      </xdr:grpSpPr>
      <xdr:pic>
        <xdr:nvPicPr>
          <xdr:cNvPr id="55" name="그림 54"/>
          <xdr:cNvPicPr>
            <a:picLocks noChangeAspect="1"/>
          </xdr:cNvPicPr>
        </xdr:nvPicPr>
        <xdr:blipFill>
          <a:blip xmlns:r="http://schemas.openxmlformats.org/officeDocument/2006/relationships" r:embed="rId41"/>
          <a:stretch>
            <a:fillRect/>
          </a:stretch>
        </xdr:blipFill>
        <xdr:spPr>
          <a:xfrm>
            <a:off x="10253382" y="84100147"/>
            <a:ext cx="4752381" cy="4961905"/>
          </a:xfrm>
          <a:prstGeom prst="rect">
            <a:avLst/>
          </a:prstGeom>
        </xdr:spPr>
      </xdr:pic>
      <xdr:sp macro="" textlink="">
        <xdr:nvSpPr>
          <xdr:cNvPr id="56" name="모서리가 둥근 직사각형 55"/>
          <xdr:cNvSpPr/>
        </xdr:nvSpPr>
        <xdr:spPr>
          <a:xfrm>
            <a:off x="10589559" y="84794912"/>
            <a:ext cx="2622176" cy="406149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2</xdr:col>
      <xdr:colOff>0</xdr:colOff>
      <xdr:row>405</xdr:row>
      <xdr:rowOff>0</xdr:rowOff>
    </xdr:from>
    <xdr:to>
      <xdr:col>8</xdr:col>
      <xdr:colOff>127218</xdr:colOff>
      <xdr:row>427</xdr:row>
      <xdr:rowOff>77846</xdr:rowOff>
    </xdr:to>
    <xdr:grpSp>
      <xdr:nvGrpSpPr>
        <xdr:cNvPr id="59" name="그룹 58"/>
        <xdr:cNvGrpSpPr/>
      </xdr:nvGrpSpPr>
      <xdr:grpSpPr>
        <a:xfrm>
          <a:off x="1367118" y="86229265"/>
          <a:ext cx="4228571" cy="4761905"/>
          <a:chOff x="1367118" y="84100147"/>
          <a:chExt cx="4228571" cy="4761905"/>
        </a:xfrm>
      </xdr:grpSpPr>
      <xdr:pic>
        <xdr:nvPicPr>
          <xdr:cNvPr id="53" name="그림 52"/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1367118" y="84100147"/>
            <a:ext cx="4228571" cy="4761905"/>
          </a:xfrm>
          <a:prstGeom prst="rect">
            <a:avLst/>
          </a:prstGeom>
        </xdr:spPr>
      </xdr:pic>
      <xdr:sp macro="" textlink="">
        <xdr:nvSpPr>
          <xdr:cNvPr id="58" name="모서리가 둥근 직사각형 57"/>
          <xdr:cNvSpPr/>
        </xdr:nvSpPr>
        <xdr:spPr>
          <a:xfrm>
            <a:off x="4773706" y="87013676"/>
            <a:ext cx="694764" cy="885265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11</xdr:col>
      <xdr:colOff>67235</xdr:colOff>
      <xdr:row>32</xdr:row>
      <xdr:rowOff>56030</xdr:rowOff>
    </xdr:from>
    <xdr:to>
      <xdr:col>17</xdr:col>
      <xdr:colOff>32549</xdr:colOff>
      <xdr:row>54</xdr:row>
      <xdr:rowOff>105304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586382" y="6869206"/>
          <a:ext cx="4066667" cy="4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100852</xdr:colOff>
      <xdr:row>216</xdr:row>
      <xdr:rowOff>123264</xdr:rowOff>
    </xdr:from>
    <xdr:to>
      <xdr:col>8</xdr:col>
      <xdr:colOff>66166</xdr:colOff>
      <xdr:row>238</xdr:row>
      <xdr:rowOff>172538</xdr:rowOff>
    </xdr:to>
    <xdr:pic>
      <xdr:nvPicPr>
        <xdr:cNvPr id="60" name="그림 5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67970" y="46112205"/>
          <a:ext cx="4066667" cy="4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156883</xdr:colOff>
      <xdr:row>243</xdr:row>
      <xdr:rowOff>89647</xdr:rowOff>
    </xdr:from>
    <xdr:to>
      <xdr:col>8</xdr:col>
      <xdr:colOff>122197</xdr:colOff>
      <xdr:row>265</xdr:row>
      <xdr:rowOff>138921</xdr:rowOff>
    </xdr:to>
    <xdr:pic>
      <xdr:nvPicPr>
        <xdr:cNvPr id="61" name="그림 6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24001" y="51827206"/>
          <a:ext cx="4066667" cy="47333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35</xdr:row>
      <xdr:rowOff>57150</xdr:rowOff>
    </xdr:from>
    <xdr:to>
      <xdr:col>12</xdr:col>
      <xdr:colOff>256376</xdr:colOff>
      <xdr:row>60</xdr:row>
      <xdr:rowOff>56495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0" y="7181850"/>
          <a:ext cx="6390476" cy="52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57150</xdr:rowOff>
    </xdr:from>
    <xdr:to>
      <xdr:col>12</xdr:col>
      <xdr:colOff>218276</xdr:colOff>
      <xdr:row>31</xdr:row>
      <xdr:rowOff>56495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0" y="1104900"/>
          <a:ext cx="6390476" cy="52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6</xdr:row>
      <xdr:rowOff>28575</xdr:rowOff>
    </xdr:from>
    <xdr:to>
      <xdr:col>19</xdr:col>
      <xdr:colOff>285208</xdr:colOff>
      <xdr:row>32</xdr:row>
      <xdr:rowOff>180275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2075" y="1076325"/>
          <a:ext cx="4333333" cy="56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6</xdr:row>
      <xdr:rowOff>19050</xdr:rowOff>
    </xdr:from>
    <xdr:to>
      <xdr:col>24</xdr:col>
      <xdr:colOff>28233</xdr:colOff>
      <xdr:row>19</xdr:row>
      <xdr:rowOff>180614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54100" y="1066800"/>
          <a:ext cx="2733333" cy="2885714"/>
        </a:xfrm>
        <a:prstGeom prst="rect">
          <a:avLst/>
        </a:prstGeom>
      </xdr:spPr>
    </xdr:pic>
    <xdr:clientData/>
  </xdr:twoCellAnchor>
  <xdr:twoCellAnchor>
    <xdr:from>
      <xdr:col>7</xdr:col>
      <xdr:colOff>504825</xdr:colOff>
      <xdr:row>15</xdr:row>
      <xdr:rowOff>104775</xdr:rowOff>
    </xdr:from>
    <xdr:to>
      <xdr:col>9</xdr:col>
      <xdr:colOff>552450</xdr:colOff>
      <xdr:row>20</xdr:row>
      <xdr:rowOff>0</xdr:rowOff>
    </xdr:to>
    <xdr:sp macro="" textlink="">
      <xdr:nvSpPr>
        <xdr:cNvPr id="7" name="모서리가 둥근 직사각형 6"/>
        <xdr:cNvSpPr/>
      </xdr:nvSpPr>
      <xdr:spPr>
        <a:xfrm>
          <a:off x="5305425" y="3038475"/>
          <a:ext cx="1419225" cy="942975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228600</xdr:colOff>
      <xdr:row>9</xdr:row>
      <xdr:rowOff>171451</xdr:rowOff>
    </xdr:from>
    <xdr:to>
      <xdr:col>14</xdr:col>
      <xdr:colOff>657225</xdr:colOff>
      <xdr:row>11</xdr:row>
      <xdr:rowOff>95251</xdr:rowOff>
    </xdr:to>
    <xdr:sp macro="" textlink="">
      <xdr:nvSpPr>
        <xdr:cNvPr id="8" name="모서리가 둥근 직사각형 7"/>
        <xdr:cNvSpPr/>
      </xdr:nvSpPr>
      <xdr:spPr>
        <a:xfrm>
          <a:off x="9144000" y="1847851"/>
          <a:ext cx="1114425" cy="34290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590551</xdr:colOff>
      <xdr:row>12</xdr:row>
      <xdr:rowOff>38100</xdr:rowOff>
    </xdr:from>
    <xdr:to>
      <xdr:col>19</xdr:col>
      <xdr:colOff>76201</xdr:colOff>
      <xdr:row>16</xdr:row>
      <xdr:rowOff>114299</xdr:rowOff>
    </xdr:to>
    <xdr:sp macro="" textlink="">
      <xdr:nvSpPr>
        <xdr:cNvPr id="9" name="모서리가 둥근 직사각형 8"/>
        <xdr:cNvSpPr/>
      </xdr:nvSpPr>
      <xdr:spPr>
        <a:xfrm>
          <a:off x="12249151" y="2343150"/>
          <a:ext cx="857250" cy="914399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571500</xdr:colOff>
      <xdr:row>7</xdr:row>
      <xdr:rowOff>142875</xdr:rowOff>
    </xdr:from>
    <xdr:to>
      <xdr:col>19</xdr:col>
      <xdr:colOff>676275</xdr:colOff>
      <xdr:row>11</xdr:row>
      <xdr:rowOff>200025</xdr:rowOff>
    </xdr:to>
    <xdr:cxnSp macro="">
      <xdr:nvCxnSpPr>
        <xdr:cNvPr id="11" name="직선 화살표 연결선 10"/>
        <xdr:cNvCxnSpPr/>
      </xdr:nvCxnSpPr>
      <xdr:spPr>
        <a:xfrm flipV="1">
          <a:off x="12915900" y="1400175"/>
          <a:ext cx="790575" cy="89535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619125</xdr:colOff>
      <xdr:row>11</xdr:row>
      <xdr:rowOff>28576</xdr:rowOff>
    </xdr:from>
    <xdr:to>
      <xdr:col>13</xdr:col>
      <xdr:colOff>152400</xdr:colOff>
      <xdr:row>15</xdr:row>
      <xdr:rowOff>152400</xdr:rowOff>
    </xdr:to>
    <xdr:cxnSp macro="">
      <xdr:nvCxnSpPr>
        <xdr:cNvPr id="12" name="직선 화살표 연결선 11"/>
        <xdr:cNvCxnSpPr/>
      </xdr:nvCxnSpPr>
      <xdr:spPr>
        <a:xfrm flipH="1">
          <a:off x="6791325" y="2124076"/>
          <a:ext cx="2276475" cy="96202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64</xdr:row>
      <xdr:rowOff>0</xdr:rowOff>
    </xdr:from>
    <xdr:to>
      <xdr:col>8</xdr:col>
      <xdr:colOff>218533</xdr:colOff>
      <xdr:row>90</xdr:row>
      <xdr:rowOff>151700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1600" y="13201650"/>
          <a:ext cx="4333333" cy="560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3</xdr:row>
      <xdr:rowOff>66675</xdr:rowOff>
    </xdr:from>
    <xdr:to>
      <xdr:col>8</xdr:col>
      <xdr:colOff>342900</xdr:colOff>
      <xdr:row>19</xdr:row>
      <xdr:rowOff>66675</xdr:rowOff>
    </xdr:to>
    <xdr:pic>
      <xdr:nvPicPr>
        <xdr:cNvPr id="2" name="그림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695325"/>
          <a:ext cx="3724275" cy="335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21</xdr:row>
      <xdr:rowOff>123825</xdr:rowOff>
    </xdr:from>
    <xdr:to>
      <xdr:col>6</xdr:col>
      <xdr:colOff>361658</xdr:colOff>
      <xdr:row>29</xdr:row>
      <xdr:rowOff>171235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" y="4524375"/>
          <a:ext cx="2333333" cy="17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31</xdr:row>
      <xdr:rowOff>85725</xdr:rowOff>
    </xdr:from>
    <xdr:to>
      <xdr:col>17</xdr:col>
      <xdr:colOff>561975</xdr:colOff>
      <xdr:row>47</xdr:row>
      <xdr:rowOff>180975</xdr:rowOff>
    </xdr:to>
    <xdr:pic>
      <xdr:nvPicPr>
        <xdr:cNvPr id="7" name="그림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6581775"/>
          <a:ext cx="10086975" cy="344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50</xdr:row>
      <xdr:rowOff>114300</xdr:rowOff>
    </xdr:from>
    <xdr:to>
      <xdr:col>9</xdr:col>
      <xdr:colOff>237592</xdr:colOff>
      <xdr:row>66</xdr:row>
      <xdr:rowOff>18643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" y="10591800"/>
          <a:ext cx="4266667" cy="325714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114300</xdr:colOff>
      <xdr:row>2</xdr:row>
      <xdr:rowOff>28575</xdr:rowOff>
    </xdr:from>
    <xdr:to>
      <xdr:col>9</xdr:col>
      <xdr:colOff>305401</xdr:colOff>
      <xdr:row>25</xdr:row>
      <xdr:rowOff>48301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0100" y="447675"/>
          <a:ext cx="4305901" cy="4839376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28</xdr:row>
      <xdr:rowOff>66675</xdr:rowOff>
    </xdr:from>
    <xdr:to>
      <xdr:col>12</xdr:col>
      <xdr:colOff>189753</xdr:colOff>
      <xdr:row>42</xdr:row>
      <xdr:rowOff>190118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6800" y="593407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390525</xdr:colOff>
      <xdr:row>28</xdr:row>
      <xdr:rowOff>76200</xdr:rowOff>
    </xdr:from>
    <xdr:to>
      <xdr:col>18</xdr:col>
      <xdr:colOff>370963</xdr:colOff>
      <xdr:row>50</xdr:row>
      <xdr:rowOff>123243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8525" y="59436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219075</xdr:colOff>
      <xdr:row>52</xdr:row>
      <xdr:rowOff>28575</xdr:rowOff>
    </xdr:from>
    <xdr:to>
      <xdr:col>17</xdr:col>
      <xdr:colOff>551809</xdr:colOff>
      <xdr:row>75</xdr:row>
      <xdr:rowOff>151782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05475" y="109251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52</xdr:row>
      <xdr:rowOff>57150</xdr:rowOff>
    </xdr:from>
    <xdr:to>
      <xdr:col>9</xdr:col>
      <xdr:colOff>123346</xdr:colOff>
      <xdr:row>73</xdr:row>
      <xdr:rowOff>189934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5850" y="1095375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79</xdr:row>
      <xdr:rowOff>85725</xdr:rowOff>
    </xdr:from>
    <xdr:to>
      <xdr:col>9</xdr:col>
      <xdr:colOff>370963</xdr:colOff>
      <xdr:row>101</xdr:row>
      <xdr:rowOff>132768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6325" y="166401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86</xdr:row>
      <xdr:rowOff>114300</xdr:rowOff>
    </xdr:from>
    <xdr:to>
      <xdr:col>8</xdr:col>
      <xdr:colOff>647288</xdr:colOff>
      <xdr:row>93</xdr:row>
      <xdr:rowOff>47450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6850" y="18135600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105</xdr:row>
      <xdr:rowOff>28575</xdr:rowOff>
    </xdr:from>
    <xdr:to>
      <xdr:col>12</xdr:col>
      <xdr:colOff>170703</xdr:colOff>
      <xdr:row>119</xdr:row>
      <xdr:rowOff>152018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7750" y="2203132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105</xdr:row>
      <xdr:rowOff>28575</xdr:rowOff>
    </xdr:from>
    <xdr:to>
      <xdr:col>18</xdr:col>
      <xdr:colOff>332863</xdr:colOff>
      <xdr:row>127</xdr:row>
      <xdr:rowOff>75618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0425" y="220313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129</xdr:row>
      <xdr:rowOff>38100</xdr:rowOff>
    </xdr:from>
    <xdr:to>
      <xdr:col>9</xdr:col>
      <xdr:colOff>75721</xdr:colOff>
      <xdr:row>150</xdr:row>
      <xdr:rowOff>170884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225" y="2707005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129</xdr:row>
      <xdr:rowOff>47625</xdr:rowOff>
    </xdr:from>
    <xdr:to>
      <xdr:col>17</xdr:col>
      <xdr:colOff>599434</xdr:colOff>
      <xdr:row>152</xdr:row>
      <xdr:rowOff>170832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53100" y="270795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156</xdr:row>
      <xdr:rowOff>0</xdr:rowOff>
    </xdr:from>
    <xdr:to>
      <xdr:col>9</xdr:col>
      <xdr:colOff>323338</xdr:colOff>
      <xdr:row>178</xdr:row>
      <xdr:rowOff>47043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28700" y="326898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163</xdr:row>
      <xdr:rowOff>142875</xdr:rowOff>
    </xdr:from>
    <xdr:to>
      <xdr:col>8</xdr:col>
      <xdr:colOff>561563</xdr:colOff>
      <xdr:row>170</xdr:row>
      <xdr:rowOff>76025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81125" y="3429952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181</xdr:row>
      <xdr:rowOff>38100</xdr:rowOff>
    </xdr:from>
    <xdr:to>
      <xdr:col>11</xdr:col>
      <xdr:colOff>551703</xdr:colOff>
      <xdr:row>195</xdr:row>
      <xdr:rowOff>161543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2950" y="37966650"/>
          <a:ext cx="5980953" cy="3057143"/>
        </a:xfrm>
        <a:prstGeom prst="rect">
          <a:avLst/>
        </a:prstGeom>
      </xdr:spPr>
    </xdr:pic>
    <xdr:clientData/>
  </xdr:twoCellAnchor>
  <xdr:twoCellAnchor>
    <xdr:from>
      <xdr:col>3</xdr:col>
      <xdr:colOff>38100</xdr:colOff>
      <xdr:row>206</xdr:row>
      <xdr:rowOff>47625</xdr:rowOff>
    </xdr:from>
    <xdr:to>
      <xdr:col>9</xdr:col>
      <xdr:colOff>104296</xdr:colOff>
      <xdr:row>227</xdr:row>
      <xdr:rowOff>180409</xdr:rowOff>
    </xdr:to>
    <xdr:grpSp>
      <xdr:nvGrpSpPr>
        <xdr:cNvPr id="19" name="그룹 18"/>
        <xdr:cNvGrpSpPr/>
      </xdr:nvGrpSpPr>
      <xdr:grpSpPr>
        <a:xfrm>
          <a:off x="1080247" y="43907449"/>
          <a:ext cx="3831373" cy="4603931"/>
          <a:chOff x="781050" y="41338500"/>
          <a:chExt cx="3838096" cy="4533334"/>
        </a:xfrm>
      </xdr:grpSpPr>
      <xdr:pic>
        <xdr:nvPicPr>
          <xdr:cNvPr id="16" name="그림 15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781050" y="41338500"/>
            <a:ext cx="3838096" cy="4533334"/>
          </a:xfrm>
          <a:prstGeom prst="rect">
            <a:avLst/>
          </a:prstGeom>
        </xdr:spPr>
      </xdr:pic>
      <xdr:sp macro="" textlink="">
        <xdr:nvSpPr>
          <xdr:cNvPr id="18" name="모서리가 둥근 직사각형 17"/>
          <xdr:cNvSpPr/>
        </xdr:nvSpPr>
        <xdr:spPr>
          <a:xfrm>
            <a:off x="1857375" y="44615100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10</xdr:col>
      <xdr:colOff>247650</xdr:colOff>
      <xdr:row>205</xdr:row>
      <xdr:rowOff>57150</xdr:rowOff>
    </xdr:from>
    <xdr:to>
      <xdr:col>17</xdr:col>
      <xdr:colOff>580384</xdr:colOff>
      <xdr:row>228</xdr:row>
      <xdr:rowOff>180357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34050" y="4133850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205</xdr:row>
      <xdr:rowOff>47625</xdr:rowOff>
    </xdr:from>
    <xdr:to>
      <xdr:col>25</xdr:col>
      <xdr:colOff>399409</xdr:colOff>
      <xdr:row>228</xdr:row>
      <xdr:rowOff>170832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39475" y="413289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232</xdr:row>
      <xdr:rowOff>66675</xdr:rowOff>
    </xdr:from>
    <xdr:to>
      <xdr:col>9</xdr:col>
      <xdr:colOff>485263</xdr:colOff>
      <xdr:row>254</xdr:row>
      <xdr:rowOff>113718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90625" y="470058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241</xdr:row>
      <xdr:rowOff>161925</xdr:rowOff>
    </xdr:from>
    <xdr:to>
      <xdr:col>9</xdr:col>
      <xdr:colOff>132938</xdr:colOff>
      <xdr:row>248</xdr:row>
      <xdr:rowOff>95075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38300" y="489870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258</xdr:row>
      <xdr:rowOff>38100</xdr:rowOff>
    </xdr:from>
    <xdr:to>
      <xdr:col>12</xdr:col>
      <xdr:colOff>189753</xdr:colOff>
      <xdr:row>272</xdr:row>
      <xdr:rowOff>161543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66800" y="5242560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123825</xdr:colOff>
      <xdr:row>258</xdr:row>
      <xdr:rowOff>38100</xdr:rowOff>
    </xdr:from>
    <xdr:to>
      <xdr:col>19</xdr:col>
      <xdr:colOff>104263</xdr:colOff>
      <xdr:row>280</xdr:row>
      <xdr:rowOff>85143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67625" y="524256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181</xdr:row>
      <xdr:rowOff>47625</xdr:rowOff>
    </xdr:from>
    <xdr:to>
      <xdr:col>19</xdr:col>
      <xdr:colOff>56638</xdr:colOff>
      <xdr:row>203</xdr:row>
      <xdr:rowOff>94668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0" y="37976175"/>
          <a:ext cx="4095238" cy="4657143"/>
        </a:xfrm>
        <a:prstGeom prst="rect">
          <a:avLst/>
        </a:prstGeom>
      </xdr:spPr>
    </xdr:pic>
    <xdr:clientData/>
  </xdr:twoCellAnchor>
  <xdr:twoCellAnchor>
    <xdr:from>
      <xdr:col>3</xdr:col>
      <xdr:colOff>76200</xdr:colOff>
      <xdr:row>283</xdr:row>
      <xdr:rowOff>57150</xdr:rowOff>
    </xdr:from>
    <xdr:to>
      <xdr:col>9</xdr:col>
      <xdr:colOff>142396</xdr:colOff>
      <xdr:row>304</xdr:row>
      <xdr:rowOff>189934</xdr:rowOff>
    </xdr:to>
    <xdr:grpSp>
      <xdr:nvGrpSpPr>
        <xdr:cNvPr id="37" name="그룹 36"/>
        <xdr:cNvGrpSpPr/>
      </xdr:nvGrpSpPr>
      <xdr:grpSpPr>
        <a:xfrm>
          <a:off x="1118347" y="60311179"/>
          <a:ext cx="3831373" cy="4603931"/>
          <a:chOff x="1104900" y="59359800"/>
          <a:chExt cx="3838096" cy="4533334"/>
        </a:xfrm>
      </xdr:grpSpPr>
      <xdr:pic>
        <xdr:nvPicPr>
          <xdr:cNvPr id="35" name="그림 34"/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104900" y="59359800"/>
            <a:ext cx="3838096" cy="4533334"/>
          </a:xfrm>
          <a:prstGeom prst="rect">
            <a:avLst/>
          </a:prstGeom>
        </xdr:spPr>
      </xdr:pic>
      <xdr:sp macro="" textlink="">
        <xdr:nvSpPr>
          <xdr:cNvPr id="36" name="모서리가 둥근 직사각형 35"/>
          <xdr:cNvSpPr/>
        </xdr:nvSpPr>
        <xdr:spPr>
          <a:xfrm>
            <a:off x="2152650" y="62636400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10</xdr:col>
      <xdr:colOff>228600</xdr:colOff>
      <xdr:row>282</xdr:row>
      <xdr:rowOff>47625</xdr:rowOff>
    </xdr:from>
    <xdr:to>
      <xdr:col>17</xdr:col>
      <xdr:colOff>561334</xdr:colOff>
      <xdr:row>305</xdr:row>
      <xdr:rowOff>170832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715000" y="5914072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282</xdr:row>
      <xdr:rowOff>66675</xdr:rowOff>
    </xdr:from>
    <xdr:to>
      <xdr:col>25</xdr:col>
      <xdr:colOff>427984</xdr:colOff>
      <xdr:row>305</xdr:row>
      <xdr:rowOff>189882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068050" y="591597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309</xdr:row>
      <xdr:rowOff>57150</xdr:rowOff>
    </xdr:from>
    <xdr:to>
      <xdr:col>9</xdr:col>
      <xdr:colOff>428113</xdr:colOff>
      <xdr:row>331</xdr:row>
      <xdr:rowOff>104193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33475" y="648081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317</xdr:row>
      <xdr:rowOff>123825</xdr:rowOff>
    </xdr:from>
    <xdr:to>
      <xdr:col>9</xdr:col>
      <xdr:colOff>1829</xdr:colOff>
      <xdr:row>324</xdr:row>
      <xdr:rowOff>56975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04950" y="665511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334</xdr:row>
      <xdr:rowOff>47625</xdr:rowOff>
    </xdr:from>
    <xdr:to>
      <xdr:col>12</xdr:col>
      <xdr:colOff>208803</xdr:colOff>
      <xdr:row>348</xdr:row>
      <xdr:rowOff>171068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85850" y="7003732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85725</xdr:colOff>
      <xdr:row>334</xdr:row>
      <xdr:rowOff>57150</xdr:rowOff>
    </xdr:from>
    <xdr:to>
      <xdr:col>19</xdr:col>
      <xdr:colOff>66163</xdr:colOff>
      <xdr:row>356</xdr:row>
      <xdr:rowOff>104193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9525" y="7004685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358</xdr:row>
      <xdr:rowOff>38100</xdr:rowOff>
    </xdr:from>
    <xdr:to>
      <xdr:col>9</xdr:col>
      <xdr:colOff>113821</xdr:colOff>
      <xdr:row>379</xdr:row>
      <xdr:rowOff>170884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76325" y="7505700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180975</xdr:colOff>
      <xdr:row>358</xdr:row>
      <xdr:rowOff>66675</xdr:rowOff>
    </xdr:from>
    <xdr:to>
      <xdr:col>17</xdr:col>
      <xdr:colOff>513709</xdr:colOff>
      <xdr:row>381</xdr:row>
      <xdr:rowOff>189882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667375" y="750855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85725</xdr:colOff>
      <xdr:row>358</xdr:row>
      <xdr:rowOff>66675</xdr:rowOff>
    </xdr:from>
    <xdr:to>
      <xdr:col>25</xdr:col>
      <xdr:colOff>418459</xdr:colOff>
      <xdr:row>381</xdr:row>
      <xdr:rowOff>189882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058525" y="7508557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385</xdr:row>
      <xdr:rowOff>47625</xdr:rowOff>
    </xdr:from>
    <xdr:to>
      <xdr:col>9</xdr:col>
      <xdr:colOff>409063</xdr:colOff>
      <xdr:row>407</xdr:row>
      <xdr:rowOff>94668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14425" y="807243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393</xdr:row>
      <xdr:rowOff>123825</xdr:rowOff>
    </xdr:from>
    <xdr:to>
      <xdr:col>9</xdr:col>
      <xdr:colOff>75788</xdr:colOff>
      <xdr:row>400</xdr:row>
      <xdr:rowOff>56975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81150" y="824769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410</xdr:row>
      <xdr:rowOff>38100</xdr:rowOff>
    </xdr:from>
    <xdr:to>
      <xdr:col>12</xdr:col>
      <xdr:colOff>189753</xdr:colOff>
      <xdr:row>424</xdr:row>
      <xdr:rowOff>161543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66800" y="8595360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410</xdr:row>
      <xdr:rowOff>47625</xdr:rowOff>
    </xdr:from>
    <xdr:to>
      <xdr:col>19</xdr:col>
      <xdr:colOff>56638</xdr:colOff>
      <xdr:row>432</xdr:row>
      <xdr:rowOff>94668</xdr:rowOff>
    </xdr:to>
    <xdr:pic>
      <xdr:nvPicPr>
        <xdr:cNvPr id="56" name="그림 5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0" y="859631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434</xdr:row>
      <xdr:rowOff>66675</xdr:rowOff>
    </xdr:from>
    <xdr:to>
      <xdr:col>9</xdr:col>
      <xdr:colOff>123346</xdr:colOff>
      <xdr:row>455</xdr:row>
      <xdr:rowOff>199459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85850" y="91011375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434</xdr:row>
      <xdr:rowOff>47625</xdr:rowOff>
    </xdr:from>
    <xdr:to>
      <xdr:col>17</xdr:col>
      <xdr:colOff>408934</xdr:colOff>
      <xdr:row>457</xdr:row>
      <xdr:rowOff>170832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562600" y="9099232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85725</xdr:colOff>
      <xdr:row>434</xdr:row>
      <xdr:rowOff>85725</xdr:rowOff>
    </xdr:from>
    <xdr:to>
      <xdr:col>25</xdr:col>
      <xdr:colOff>418459</xdr:colOff>
      <xdr:row>457</xdr:row>
      <xdr:rowOff>208932</xdr:rowOff>
    </xdr:to>
    <xdr:pic>
      <xdr:nvPicPr>
        <xdr:cNvPr id="59" name="그림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58525" y="91030425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461</xdr:row>
      <xdr:rowOff>19050</xdr:rowOff>
    </xdr:from>
    <xdr:to>
      <xdr:col>9</xdr:col>
      <xdr:colOff>390013</xdr:colOff>
      <xdr:row>483</xdr:row>
      <xdr:rowOff>66093</xdr:rowOff>
    </xdr:to>
    <xdr:pic>
      <xdr:nvPicPr>
        <xdr:cNvPr id="60" name="그림 5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95375" y="966216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469</xdr:row>
      <xdr:rowOff>28575</xdr:rowOff>
    </xdr:from>
    <xdr:to>
      <xdr:col>8</xdr:col>
      <xdr:colOff>656813</xdr:colOff>
      <xdr:row>475</xdr:row>
      <xdr:rowOff>171275</xdr:rowOff>
    </xdr:to>
    <xdr:pic>
      <xdr:nvPicPr>
        <xdr:cNvPr id="61" name="그림 6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76375" y="9830752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486</xdr:row>
      <xdr:rowOff>66675</xdr:rowOff>
    </xdr:from>
    <xdr:to>
      <xdr:col>11</xdr:col>
      <xdr:colOff>646953</xdr:colOff>
      <xdr:row>500</xdr:row>
      <xdr:rowOff>190118</xdr:rowOff>
    </xdr:to>
    <xdr:pic>
      <xdr:nvPicPr>
        <xdr:cNvPr id="63" name="그림 6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38200" y="10190797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486</xdr:row>
      <xdr:rowOff>85725</xdr:rowOff>
    </xdr:from>
    <xdr:to>
      <xdr:col>18</xdr:col>
      <xdr:colOff>218563</xdr:colOff>
      <xdr:row>508</xdr:row>
      <xdr:rowOff>132768</xdr:rowOff>
    </xdr:to>
    <xdr:pic>
      <xdr:nvPicPr>
        <xdr:cNvPr id="64" name="그림 6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96125" y="1019270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510</xdr:row>
      <xdr:rowOff>47625</xdr:rowOff>
    </xdr:from>
    <xdr:to>
      <xdr:col>9</xdr:col>
      <xdr:colOff>151921</xdr:colOff>
      <xdr:row>531</xdr:row>
      <xdr:rowOff>180409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14425" y="106918125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180975</xdr:colOff>
      <xdr:row>510</xdr:row>
      <xdr:rowOff>57150</xdr:rowOff>
    </xdr:from>
    <xdr:to>
      <xdr:col>17</xdr:col>
      <xdr:colOff>513709</xdr:colOff>
      <xdr:row>533</xdr:row>
      <xdr:rowOff>180357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667375" y="1069276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510</xdr:row>
      <xdr:rowOff>95250</xdr:rowOff>
    </xdr:from>
    <xdr:to>
      <xdr:col>25</xdr:col>
      <xdr:colOff>427984</xdr:colOff>
      <xdr:row>534</xdr:row>
      <xdr:rowOff>8907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068050" y="1069657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</xdr:colOff>
      <xdr:row>537</xdr:row>
      <xdr:rowOff>47625</xdr:rowOff>
    </xdr:from>
    <xdr:to>
      <xdr:col>9</xdr:col>
      <xdr:colOff>447163</xdr:colOff>
      <xdr:row>559</xdr:row>
      <xdr:rowOff>94668</xdr:rowOff>
    </xdr:to>
    <xdr:pic>
      <xdr:nvPicPr>
        <xdr:cNvPr id="69" name="그림 68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52525" y="1125759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545</xdr:row>
      <xdr:rowOff>76200</xdr:rowOff>
    </xdr:from>
    <xdr:to>
      <xdr:col>8</xdr:col>
      <xdr:colOff>609188</xdr:colOff>
      <xdr:row>552</xdr:row>
      <xdr:rowOff>9350</xdr:rowOff>
    </xdr:to>
    <xdr:pic>
      <xdr:nvPicPr>
        <xdr:cNvPr id="70" name="그림 6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28750" y="114280950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562</xdr:row>
      <xdr:rowOff>47625</xdr:rowOff>
    </xdr:from>
    <xdr:to>
      <xdr:col>12</xdr:col>
      <xdr:colOff>218328</xdr:colOff>
      <xdr:row>576</xdr:row>
      <xdr:rowOff>171068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95375" y="117814725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562</xdr:row>
      <xdr:rowOff>47625</xdr:rowOff>
    </xdr:from>
    <xdr:to>
      <xdr:col>19</xdr:col>
      <xdr:colOff>28063</xdr:colOff>
      <xdr:row>584</xdr:row>
      <xdr:rowOff>94668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591425" y="1178147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586</xdr:row>
      <xdr:rowOff>66675</xdr:rowOff>
    </xdr:from>
    <xdr:to>
      <xdr:col>9</xdr:col>
      <xdr:colOff>142396</xdr:colOff>
      <xdr:row>607</xdr:row>
      <xdr:rowOff>199459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04900" y="122862975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586</xdr:row>
      <xdr:rowOff>57150</xdr:rowOff>
    </xdr:from>
    <xdr:to>
      <xdr:col>17</xdr:col>
      <xdr:colOff>580384</xdr:colOff>
      <xdr:row>609</xdr:row>
      <xdr:rowOff>180357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734050" y="1228534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123825</xdr:colOff>
      <xdr:row>586</xdr:row>
      <xdr:rowOff>76200</xdr:rowOff>
    </xdr:from>
    <xdr:to>
      <xdr:col>25</xdr:col>
      <xdr:colOff>456559</xdr:colOff>
      <xdr:row>609</xdr:row>
      <xdr:rowOff>199407</xdr:rowOff>
    </xdr:to>
    <xdr:pic>
      <xdr:nvPicPr>
        <xdr:cNvPr id="77" name="그림 76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096625" y="12287250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613</xdr:row>
      <xdr:rowOff>57150</xdr:rowOff>
    </xdr:from>
    <xdr:to>
      <xdr:col>9</xdr:col>
      <xdr:colOff>380488</xdr:colOff>
      <xdr:row>635</xdr:row>
      <xdr:rowOff>104193</xdr:rowOff>
    </xdr:to>
    <xdr:pic>
      <xdr:nvPicPr>
        <xdr:cNvPr id="78" name="그림 7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85850" y="1285113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621</xdr:row>
      <xdr:rowOff>123825</xdr:rowOff>
    </xdr:from>
    <xdr:to>
      <xdr:col>8</xdr:col>
      <xdr:colOff>675863</xdr:colOff>
      <xdr:row>628</xdr:row>
      <xdr:rowOff>56975</xdr:rowOff>
    </xdr:to>
    <xdr:pic>
      <xdr:nvPicPr>
        <xdr:cNvPr id="79" name="그림 78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495425" y="130254375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638</xdr:row>
      <xdr:rowOff>57150</xdr:rowOff>
    </xdr:from>
    <xdr:to>
      <xdr:col>12</xdr:col>
      <xdr:colOff>208803</xdr:colOff>
      <xdr:row>652</xdr:row>
      <xdr:rowOff>180593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85850" y="13375005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638</xdr:row>
      <xdr:rowOff>85725</xdr:rowOff>
    </xdr:from>
    <xdr:to>
      <xdr:col>19</xdr:col>
      <xdr:colOff>56638</xdr:colOff>
      <xdr:row>660</xdr:row>
      <xdr:rowOff>132768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620000" y="13377862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662</xdr:row>
      <xdr:rowOff>57150</xdr:rowOff>
    </xdr:from>
    <xdr:to>
      <xdr:col>9</xdr:col>
      <xdr:colOff>104296</xdr:colOff>
      <xdr:row>683</xdr:row>
      <xdr:rowOff>189934</xdr:rowOff>
    </xdr:to>
    <xdr:pic>
      <xdr:nvPicPr>
        <xdr:cNvPr id="84" name="그림 83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66800" y="138779250"/>
          <a:ext cx="3838096" cy="4533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695</xdr:row>
      <xdr:rowOff>38100</xdr:rowOff>
    </xdr:from>
    <xdr:to>
      <xdr:col>11</xdr:col>
      <xdr:colOff>37459</xdr:colOff>
      <xdr:row>718</xdr:row>
      <xdr:rowOff>161307</xdr:rowOff>
    </xdr:to>
    <xdr:pic>
      <xdr:nvPicPr>
        <xdr:cNvPr id="88" name="그림 8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76325" y="1456753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314325</xdr:colOff>
      <xdr:row>695</xdr:row>
      <xdr:rowOff>76200</xdr:rowOff>
    </xdr:from>
    <xdr:to>
      <xdr:col>18</xdr:col>
      <xdr:colOff>647059</xdr:colOff>
      <xdr:row>718</xdr:row>
      <xdr:rowOff>199407</xdr:rowOff>
    </xdr:to>
    <xdr:pic>
      <xdr:nvPicPr>
        <xdr:cNvPr id="89" name="그림 8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486525" y="145713450"/>
          <a:ext cx="5133334" cy="49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722</xdr:row>
      <xdr:rowOff>57150</xdr:rowOff>
    </xdr:from>
    <xdr:to>
      <xdr:col>9</xdr:col>
      <xdr:colOff>380488</xdr:colOff>
      <xdr:row>744</xdr:row>
      <xdr:rowOff>104193</xdr:rowOff>
    </xdr:to>
    <xdr:pic>
      <xdr:nvPicPr>
        <xdr:cNvPr id="90" name="그림 8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85850" y="15156180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730</xdr:row>
      <xdr:rowOff>57150</xdr:rowOff>
    </xdr:from>
    <xdr:to>
      <xdr:col>8</xdr:col>
      <xdr:colOff>580613</xdr:colOff>
      <xdr:row>736</xdr:row>
      <xdr:rowOff>199850</xdr:rowOff>
    </xdr:to>
    <xdr:pic>
      <xdr:nvPicPr>
        <xdr:cNvPr id="91" name="그림 90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400175" y="153238200"/>
          <a:ext cx="3295238" cy="1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748</xdr:row>
      <xdr:rowOff>57150</xdr:rowOff>
    </xdr:from>
    <xdr:to>
      <xdr:col>12</xdr:col>
      <xdr:colOff>237378</xdr:colOff>
      <xdr:row>762</xdr:row>
      <xdr:rowOff>180593</xdr:rowOff>
    </xdr:to>
    <xdr:pic>
      <xdr:nvPicPr>
        <xdr:cNvPr id="92" name="그림 9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14425" y="156800550"/>
          <a:ext cx="5980953" cy="3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748</xdr:row>
      <xdr:rowOff>57150</xdr:rowOff>
    </xdr:from>
    <xdr:to>
      <xdr:col>19</xdr:col>
      <xdr:colOff>28063</xdr:colOff>
      <xdr:row>770</xdr:row>
      <xdr:rowOff>104193</xdr:rowOff>
    </xdr:to>
    <xdr:pic>
      <xdr:nvPicPr>
        <xdr:cNvPr id="93" name="그림 9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91425" y="156800550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123825</xdr:colOff>
      <xdr:row>772</xdr:row>
      <xdr:rowOff>47625</xdr:rowOff>
    </xdr:from>
    <xdr:to>
      <xdr:col>16</xdr:col>
      <xdr:colOff>628073</xdr:colOff>
      <xdr:row>795</xdr:row>
      <xdr:rowOff>85118</xdr:rowOff>
    </xdr:to>
    <xdr:pic>
      <xdr:nvPicPr>
        <xdr:cNvPr id="95" name="그림 9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610225" y="161820225"/>
          <a:ext cx="4619048" cy="4857143"/>
        </a:xfrm>
        <a:prstGeom prst="rect">
          <a:avLst/>
        </a:prstGeom>
      </xdr:spPr>
    </xdr:pic>
    <xdr:clientData/>
  </xdr:twoCellAnchor>
  <xdr:twoCellAnchor editAs="oneCell">
    <xdr:from>
      <xdr:col>17</xdr:col>
      <xdr:colOff>133350</xdr:colOff>
      <xdr:row>772</xdr:row>
      <xdr:rowOff>47625</xdr:rowOff>
    </xdr:from>
    <xdr:to>
      <xdr:col>23</xdr:col>
      <xdr:colOff>637598</xdr:colOff>
      <xdr:row>795</xdr:row>
      <xdr:rowOff>85118</xdr:rowOff>
    </xdr:to>
    <xdr:pic>
      <xdr:nvPicPr>
        <xdr:cNvPr id="96" name="그림 9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420350" y="161820225"/>
          <a:ext cx="4619048" cy="4857143"/>
        </a:xfrm>
        <a:prstGeom prst="rect">
          <a:avLst/>
        </a:prstGeom>
      </xdr:spPr>
    </xdr:pic>
    <xdr:clientData/>
  </xdr:twoCellAnchor>
  <xdr:twoCellAnchor>
    <xdr:from>
      <xdr:col>18</xdr:col>
      <xdr:colOff>133350</xdr:colOff>
      <xdr:row>662</xdr:row>
      <xdr:rowOff>76200</xdr:rowOff>
    </xdr:from>
    <xdr:to>
      <xdr:col>25</xdr:col>
      <xdr:colOff>523227</xdr:colOff>
      <xdr:row>693</xdr:row>
      <xdr:rowOff>56341</xdr:rowOff>
    </xdr:to>
    <xdr:grpSp>
      <xdr:nvGrpSpPr>
        <xdr:cNvPr id="100" name="그룹 99"/>
        <xdr:cNvGrpSpPr/>
      </xdr:nvGrpSpPr>
      <xdr:grpSpPr>
        <a:xfrm>
          <a:off x="11092703" y="141023788"/>
          <a:ext cx="5174789" cy="6580406"/>
          <a:chOff x="11106150" y="138798300"/>
          <a:chExt cx="5190477" cy="6476191"/>
        </a:xfrm>
      </xdr:grpSpPr>
      <xdr:pic>
        <xdr:nvPicPr>
          <xdr:cNvPr id="97" name="그림 96"/>
          <xdr:cNvPicPr>
            <a:picLocks noChangeAspect="1"/>
          </xdr:cNvPicPr>
        </xdr:nvPicPr>
        <xdr:blipFill>
          <a:blip xmlns:r="http://schemas.openxmlformats.org/officeDocument/2006/relationships" r:embed="rId66"/>
          <a:stretch>
            <a:fillRect/>
          </a:stretch>
        </xdr:blipFill>
        <xdr:spPr>
          <a:xfrm>
            <a:off x="11106150" y="138798300"/>
            <a:ext cx="5190477" cy="6476191"/>
          </a:xfrm>
          <a:prstGeom prst="rect">
            <a:avLst/>
          </a:prstGeom>
        </xdr:spPr>
      </xdr:pic>
      <xdr:sp macro="" textlink="">
        <xdr:nvSpPr>
          <xdr:cNvPr id="99" name="모서리가 둥근 직사각형 98"/>
          <xdr:cNvSpPr/>
        </xdr:nvSpPr>
        <xdr:spPr>
          <a:xfrm>
            <a:off x="13325475" y="139322175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10</xdr:col>
      <xdr:colOff>57150</xdr:colOff>
      <xdr:row>662</xdr:row>
      <xdr:rowOff>57150</xdr:rowOff>
    </xdr:from>
    <xdr:to>
      <xdr:col>17</xdr:col>
      <xdr:colOff>447027</xdr:colOff>
      <xdr:row>693</xdr:row>
      <xdr:rowOff>37291</xdr:rowOff>
    </xdr:to>
    <xdr:grpSp>
      <xdr:nvGrpSpPr>
        <xdr:cNvPr id="102" name="그룹 101"/>
        <xdr:cNvGrpSpPr/>
      </xdr:nvGrpSpPr>
      <xdr:grpSpPr>
        <a:xfrm>
          <a:off x="5548032" y="141004738"/>
          <a:ext cx="5174789" cy="6580406"/>
          <a:chOff x="5543550" y="138779250"/>
          <a:chExt cx="5190477" cy="6476191"/>
        </a:xfrm>
      </xdr:grpSpPr>
      <xdr:pic>
        <xdr:nvPicPr>
          <xdr:cNvPr id="85" name="그림 84"/>
          <xdr:cNvPicPr>
            <a:picLocks noChangeAspect="1"/>
          </xdr:cNvPicPr>
        </xdr:nvPicPr>
        <xdr:blipFill>
          <a:blip xmlns:r="http://schemas.openxmlformats.org/officeDocument/2006/relationships" r:embed="rId67"/>
          <a:stretch>
            <a:fillRect/>
          </a:stretch>
        </xdr:blipFill>
        <xdr:spPr>
          <a:xfrm>
            <a:off x="5543550" y="138779250"/>
            <a:ext cx="5190477" cy="6476191"/>
          </a:xfrm>
          <a:prstGeom prst="rect">
            <a:avLst/>
          </a:prstGeom>
        </xdr:spPr>
      </xdr:pic>
      <xdr:pic>
        <xdr:nvPicPr>
          <xdr:cNvPr id="86" name="그림 85"/>
          <xdr:cNvPicPr>
            <a:picLocks noChangeAspect="1"/>
          </xdr:cNvPicPr>
        </xdr:nvPicPr>
        <xdr:blipFill>
          <a:blip xmlns:r="http://schemas.openxmlformats.org/officeDocument/2006/relationships" r:embed="rId68"/>
          <a:stretch>
            <a:fillRect/>
          </a:stretch>
        </xdr:blipFill>
        <xdr:spPr>
          <a:xfrm>
            <a:off x="6905625" y="141627225"/>
            <a:ext cx="2047619" cy="1400000"/>
          </a:xfrm>
          <a:prstGeom prst="rect">
            <a:avLst/>
          </a:prstGeom>
        </xdr:spPr>
      </xdr:pic>
      <xdr:sp macro="" textlink="">
        <xdr:nvSpPr>
          <xdr:cNvPr id="101" name="모서리가 둥근 직사각형 100"/>
          <xdr:cNvSpPr/>
        </xdr:nvSpPr>
        <xdr:spPr>
          <a:xfrm>
            <a:off x="9334500" y="143970375"/>
            <a:ext cx="1009650" cy="571500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3</xdr:col>
      <xdr:colOff>76200</xdr:colOff>
      <xdr:row>772</xdr:row>
      <xdr:rowOff>57150</xdr:rowOff>
    </xdr:from>
    <xdr:to>
      <xdr:col>8</xdr:col>
      <xdr:colOff>456767</xdr:colOff>
      <xdr:row>786</xdr:row>
      <xdr:rowOff>104403</xdr:rowOff>
    </xdr:to>
    <xdr:pic>
      <xdr:nvPicPr>
        <xdr:cNvPr id="103" name="그림 10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04900" y="161829750"/>
          <a:ext cx="3466667" cy="2980953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799</xdr:row>
      <xdr:rowOff>47625</xdr:rowOff>
    </xdr:from>
    <xdr:to>
      <xdr:col>9</xdr:col>
      <xdr:colOff>456688</xdr:colOff>
      <xdr:row>821</xdr:row>
      <xdr:rowOff>94668</xdr:rowOff>
    </xdr:to>
    <xdr:pic>
      <xdr:nvPicPr>
        <xdr:cNvPr id="104" name="그림 103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62050" y="167478075"/>
          <a:ext cx="4095238" cy="4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807</xdr:row>
      <xdr:rowOff>104775</xdr:rowOff>
    </xdr:from>
    <xdr:to>
      <xdr:col>9</xdr:col>
      <xdr:colOff>94838</xdr:colOff>
      <xdr:row>814</xdr:row>
      <xdr:rowOff>37925</xdr:rowOff>
    </xdr:to>
    <xdr:pic>
      <xdr:nvPicPr>
        <xdr:cNvPr id="105" name="그림 104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00200" y="169211625"/>
          <a:ext cx="3295238" cy="14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55"/>
  <sheetViews>
    <sheetView topLeftCell="A22" workbookViewId="0">
      <selection activeCell="L48" sqref="L48"/>
    </sheetView>
  </sheetViews>
  <sheetFormatPr defaultRowHeight="16.5" x14ac:dyDescent="0.3"/>
  <cols>
    <col min="2" max="2" width="14.5" customWidth="1"/>
    <col min="11" max="11" width="15.125" customWidth="1"/>
    <col min="12" max="12" width="12.75" bestFit="1" customWidth="1"/>
    <col min="13" max="13" width="11.5" bestFit="1" customWidth="1"/>
  </cols>
  <sheetData>
    <row r="1" spans="2:17" x14ac:dyDescent="0.3">
      <c r="B1" t="s">
        <v>7</v>
      </c>
    </row>
    <row r="3" spans="2:17" x14ac:dyDescent="0.3">
      <c r="B3" t="s">
        <v>0</v>
      </c>
      <c r="J3" t="s">
        <v>13</v>
      </c>
    </row>
    <row r="4" spans="2:17" x14ac:dyDescent="0.3">
      <c r="K4" t="s">
        <v>17</v>
      </c>
    </row>
    <row r="5" spans="2:17" x14ac:dyDescent="0.3">
      <c r="B5" t="s">
        <v>8</v>
      </c>
      <c r="C5">
        <v>10</v>
      </c>
      <c r="D5" s="1" t="s">
        <v>9</v>
      </c>
      <c r="K5" t="s">
        <v>8</v>
      </c>
      <c r="L5">
        <v>55</v>
      </c>
      <c r="M5" s="1" t="s">
        <v>9</v>
      </c>
    </row>
    <row r="6" spans="2:17" x14ac:dyDescent="0.3">
      <c r="B6" t="s">
        <v>1</v>
      </c>
      <c r="C6">
        <v>1</v>
      </c>
      <c r="D6" t="s">
        <v>3</v>
      </c>
      <c r="E6">
        <f>C6*35</f>
        <v>35</v>
      </c>
      <c r="F6" t="s">
        <v>5</v>
      </c>
      <c r="G6">
        <f>E6/25.4</f>
        <v>1.3779527559055118</v>
      </c>
      <c r="H6" t="s">
        <v>6</v>
      </c>
      <c r="K6" t="s">
        <v>1</v>
      </c>
      <c r="L6">
        <v>0.5</v>
      </c>
      <c r="M6" t="s">
        <v>3</v>
      </c>
      <c r="N6">
        <f>L6*1.44*25.4</f>
        <v>18.287999999999997</v>
      </c>
      <c r="O6" t="s">
        <v>5</v>
      </c>
      <c r="P6">
        <f>L6*1.35</f>
        <v>0.67500000000000004</v>
      </c>
      <c r="Q6" t="s">
        <v>6</v>
      </c>
    </row>
    <row r="7" spans="2:17" x14ac:dyDescent="0.3">
      <c r="B7" t="s">
        <v>2</v>
      </c>
      <c r="C7">
        <v>0.3</v>
      </c>
      <c r="D7" t="s">
        <v>4</v>
      </c>
      <c r="E7">
        <f>C7*1000/25.4</f>
        <v>11.811023622047244</v>
      </c>
      <c r="F7" t="s">
        <v>6</v>
      </c>
      <c r="K7" t="s">
        <v>14</v>
      </c>
      <c r="L7">
        <v>2</v>
      </c>
      <c r="M7" t="s">
        <v>15</v>
      </c>
    </row>
    <row r="8" spans="2:17" x14ac:dyDescent="0.3">
      <c r="L8" t="s">
        <v>16</v>
      </c>
      <c r="M8" t="s">
        <v>20</v>
      </c>
    </row>
    <row r="9" spans="2:17" x14ac:dyDescent="0.3">
      <c r="E9">
        <f>C6*1.44</f>
        <v>1.44</v>
      </c>
      <c r="K9" t="s">
        <v>21</v>
      </c>
      <c r="L9" s="3">
        <f>((L7/(0.024*(L5^0.44)))^(1/0.725))/P6</f>
        <v>58.060569318238784</v>
      </c>
      <c r="M9" s="3">
        <f>((L7/(0.048*(L5^0.44)))^(1/0.725))/P6</f>
        <v>22.318628480121863</v>
      </c>
      <c r="N9" t="s">
        <v>6</v>
      </c>
    </row>
    <row r="10" spans="2:17" x14ac:dyDescent="0.3">
      <c r="B10" t="s">
        <v>10</v>
      </c>
      <c r="C10">
        <f>C7*3.14</f>
        <v>0.94199999999999995</v>
      </c>
      <c r="D10" t="s">
        <v>4</v>
      </c>
      <c r="E10">
        <f>C10*1000/25.4</f>
        <v>37.086614173228348</v>
      </c>
      <c r="F10" t="s">
        <v>6</v>
      </c>
      <c r="K10" t="s">
        <v>21</v>
      </c>
      <c r="L10" s="3">
        <f>L9*24.4/1000</f>
        <v>1.4166778913650262</v>
      </c>
      <c r="M10" s="3">
        <f>M9*24.4/1000</f>
        <v>0.54457453491497343</v>
      </c>
      <c r="N10" t="s">
        <v>19</v>
      </c>
    </row>
    <row r="11" spans="2:17" x14ac:dyDescent="0.3">
      <c r="E11">
        <f>E9*E10</f>
        <v>53.404724409448818</v>
      </c>
      <c r="K11" t="s">
        <v>22</v>
      </c>
      <c r="L11" s="3">
        <f>L10*2</f>
        <v>2.8333557827300524</v>
      </c>
      <c r="M11" s="3">
        <f>M10*2</f>
        <v>1.0891490698299469</v>
      </c>
    </row>
    <row r="12" spans="2:17" x14ac:dyDescent="0.3">
      <c r="B12" t="s">
        <v>11</v>
      </c>
      <c r="E12">
        <f>0.02*POWER(C5,0.44)*POWER(E11,0.725)</f>
        <v>0.98520194919680804</v>
      </c>
      <c r="F12" t="s">
        <v>12</v>
      </c>
    </row>
    <row r="15" spans="2:17" x14ac:dyDescent="0.3">
      <c r="H15" s="2" t="s">
        <v>18</v>
      </c>
    </row>
    <row r="18" spans="3:20" x14ac:dyDescent="0.3">
      <c r="C18" t="s">
        <v>79</v>
      </c>
      <c r="D18">
        <v>17.989999999999998</v>
      </c>
      <c r="J18" t="s">
        <v>71</v>
      </c>
    </row>
    <row r="19" spans="3:20" x14ac:dyDescent="0.3">
      <c r="C19" t="s">
        <v>78</v>
      </c>
      <c r="D19">
        <v>17.78</v>
      </c>
      <c r="L19" t="s">
        <v>73</v>
      </c>
      <c r="M19" t="s">
        <v>74</v>
      </c>
      <c r="N19" t="s">
        <v>76</v>
      </c>
    </row>
    <row r="20" spans="3:20" x14ac:dyDescent="0.3">
      <c r="C20" t="s">
        <v>77</v>
      </c>
      <c r="D20">
        <v>17.09</v>
      </c>
      <c r="K20" t="s">
        <v>72</v>
      </c>
      <c r="L20">
        <v>0.3</v>
      </c>
      <c r="M20">
        <v>0.5</v>
      </c>
      <c r="N20" t="s">
        <v>75</v>
      </c>
    </row>
    <row r="21" spans="3:20" x14ac:dyDescent="0.3">
      <c r="C21" t="s">
        <v>80</v>
      </c>
      <c r="D21">
        <v>17.07</v>
      </c>
    </row>
    <row r="25" spans="3:20" x14ac:dyDescent="0.3">
      <c r="J25" t="s">
        <v>81</v>
      </c>
    </row>
    <row r="26" spans="3:20" x14ac:dyDescent="0.3">
      <c r="J26" t="s">
        <v>13</v>
      </c>
    </row>
    <row r="27" spans="3:20" x14ac:dyDescent="0.3">
      <c r="K27" t="s">
        <v>17</v>
      </c>
    </row>
    <row r="28" spans="3:20" x14ac:dyDescent="0.3">
      <c r="K28" t="s">
        <v>8</v>
      </c>
      <c r="L28">
        <v>55</v>
      </c>
      <c r="M28" s="1" t="s">
        <v>9</v>
      </c>
    </row>
    <row r="29" spans="3:20" x14ac:dyDescent="0.3">
      <c r="K29" t="s">
        <v>1</v>
      </c>
      <c r="L29">
        <v>0.5</v>
      </c>
      <c r="M29" t="s">
        <v>3</v>
      </c>
      <c r="N29">
        <f>L29*1.44*25.4</f>
        <v>18.287999999999997</v>
      </c>
      <c r="O29" t="s">
        <v>5</v>
      </c>
      <c r="P29">
        <f>L29*1.35</f>
        <v>0.67500000000000004</v>
      </c>
      <c r="Q29" t="s">
        <v>6</v>
      </c>
      <c r="S29">
        <v>5</v>
      </c>
      <c r="T29" t="s">
        <v>82</v>
      </c>
    </row>
    <row r="30" spans="3:20" x14ac:dyDescent="0.3">
      <c r="K30" t="s">
        <v>11</v>
      </c>
      <c r="L30">
        <v>1</v>
      </c>
      <c r="M30" t="s">
        <v>15</v>
      </c>
      <c r="S30">
        <v>680</v>
      </c>
      <c r="T30" t="s">
        <v>83</v>
      </c>
    </row>
    <row r="31" spans="3:20" x14ac:dyDescent="0.3">
      <c r="L31" t="s">
        <v>16</v>
      </c>
      <c r="M31" t="s">
        <v>20</v>
      </c>
      <c r="S31">
        <f>S29/S30</f>
        <v>7.3529411764705881E-3</v>
      </c>
      <c r="T31" t="s">
        <v>84</v>
      </c>
    </row>
    <row r="32" spans="3:20" x14ac:dyDescent="0.3">
      <c r="K32" t="s">
        <v>21</v>
      </c>
      <c r="L32" s="3">
        <f>((L30/(0.024*(L28^0.44)))^(1/0.725))/P29</f>
        <v>22.318628480121863</v>
      </c>
      <c r="M32" s="3">
        <f>((L30/(0.048*(L28^0.44)))^(1/0.725))/P29</f>
        <v>8.5793367699071155</v>
      </c>
      <c r="N32" t="s">
        <v>6</v>
      </c>
      <c r="S32">
        <v>18</v>
      </c>
    </row>
    <row r="33" spans="10:23" x14ac:dyDescent="0.3">
      <c r="K33" t="s">
        <v>21</v>
      </c>
      <c r="L33" s="3">
        <f>L32*24.4/1000</f>
        <v>0.54457453491497343</v>
      </c>
      <c r="M33" s="3">
        <f>M32*24.4/1000</f>
        <v>0.20933581718573363</v>
      </c>
      <c r="N33" t="s">
        <v>4</v>
      </c>
      <c r="S33">
        <f>S31*S32</f>
        <v>0.13235294117647059</v>
      </c>
    </row>
    <row r="34" spans="10:23" x14ac:dyDescent="0.3">
      <c r="K34" t="s">
        <v>22</v>
      </c>
      <c r="L34" s="3">
        <f>L33*2</f>
        <v>1.0891490698299469</v>
      </c>
      <c r="M34" s="3">
        <f>M33*2</f>
        <v>0.41867163437146726</v>
      </c>
    </row>
    <row r="36" spans="10:23" x14ac:dyDescent="0.3">
      <c r="K36" t="s">
        <v>8</v>
      </c>
      <c r="L36">
        <v>55</v>
      </c>
      <c r="M36" s="1" t="s">
        <v>9</v>
      </c>
      <c r="R36">
        <v>55</v>
      </c>
      <c r="S36" s="1" t="s">
        <v>9</v>
      </c>
    </row>
    <row r="37" spans="10:23" x14ac:dyDescent="0.3">
      <c r="K37" t="s">
        <v>1</v>
      </c>
      <c r="L37">
        <v>1</v>
      </c>
      <c r="M37" t="s">
        <v>3</v>
      </c>
      <c r="N37">
        <f>L37*1.44*25.4</f>
        <v>36.575999999999993</v>
      </c>
      <c r="O37" t="s">
        <v>5</v>
      </c>
      <c r="P37">
        <f>L37*1.35</f>
        <v>1.35</v>
      </c>
      <c r="Q37" t="s">
        <v>6</v>
      </c>
      <c r="R37">
        <v>1</v>
      </c>
      <c r="S37" t="s">
        <v>3</v>
      </c>
      <c r="T37">
        <f>R37*1.44*25.4</f>
        <v>36.575999999999993</v>
      </c>
      <c r="U37" t="s">
        <v>5</v>
      </c>
      <c r="V37">
        <f>R37*1.35</f>
        <v>1.35</v>
      </c>
      <c r="W37" t="s">
        <v>6</v>
      </c>
    </row>
    <row r="38" spans="10:23" x14ac:dyDescent="0.3">
      <c r="K38" t="s">
        <v>11</v>
      </c>
      <c r="L38">
        <v>3</v>
      </c>
      <c r="M38" t="s">
        <v>15</v>
      </c>
      <c r="R38">
        <v>1.7</v>
      </c>
      <c r="S38" t="s">
        <v>12</v>
      </c>
    </row>
    <row r="39" spans="10:23" x14ac:dyDescent="0.3">
      <c r="L39" t="s">
        <v>16</v>
      </c>
      <c r="M39" t="s">
        <v>20</v>
      </c>
      <c r="R39" t="s">
        <v>16</v>
      </c>
      <c r="S39" t="s">
        <v>20</v>
      </c>
    </row>
    <row r="40" spans="10:23" x14ac:dyDescent="0.3">
      <c r="K40" t="s">
        <v>21</v>
      </c>
      <c r="L40" s="3">
        <f>((L38/(0.024*(L36^0.44)))^(1/0.725))/P37</f>
        <v>50.785038919867212</v>
      </c>
      <c r="M40" s="3">
        <f>((L38/(0.048*(L36^0.44)))^(1/0.725))/P37</f>
        <v>19.521896345666551</v>
      </c>
      <c r="N40" t="s">
        <v>6</v>
      </c>
      <c r="R40" s="3">
        <f>((R38/(0.024*(R36^0.44)))^(1/0.725))/V37</f>
        <v>23.200539738444316</v>
      </c>
      <c r="S40" s="3">
        <f>((R38/(0.048*(R36^0.44)))^(1/0.725))/V37</f>
        <v>8.9183456697174091</v>
      </c>
      <c r="T40" t="s">
        <v>6</v>
      </c>
    </row>
    <row r="41" spans="10:23" x14ac:dyDescent="0.3">
      <c r="K41" t="s">
        <v>21</v>
      </c>
      <c r="L41" s="3">
        <f>L40*24.4/1000</f>
        <v>1.2391549496447598</v>
      </c>
      <c r="M41" s="3">
        <f>M40*24.4/1000</f>
        <v>0.47633427083426383</v>
      </c>
      <c r="N41" t="s">
        <v>4</v>
      </c>
      <c r="R41" s="3">
        <f>R40*24.4/1000</f>
        <v>0.56609316961804135</v>
      </c>
      <c r="S41" s="3">
        <f>S40*24.4/1000</f>
        <v>0.21760763434110475</v>
      </c>
      <c r="T41" t="s">
        <v>4</v>
      </c>
    </row>
    <row r="42" spans="10:23" x14ac:dyDescent="0.3">
      <c r="K42" t="s">
        <v>22</v>
      </c>
      <c r="L42" s="3">
        <f>L41*2</f>
        <v>2.4783098992895196</v>
      </c>
      <c r="M42" s="3">
        <f>M41*2</f>
        <v>0.95266854166852766</v>
      </c>
      <c r="R42" s="3">
        <f>R41*2</f>
        <v>1.1321863392360827</v>
      </c>
      <c r="S42" s="3">
        <f>S41*2</f>
        <v>0.4352152686822095</v>
      </c>
    </row>
    <row r="46" spans="10:23" x14ac:dyDescent="0.3">
      <c r="J46" t="s">
        <v>0</v>
      </c>
    </row>
    <row r="48" spans="10:23" x14ac:dyDescent="0.3">
      <c r="K48" t="s">
        <v>8</v>
      </c>
      <c r="L48">
        <v>30</v>
      </c>
      <c r="M48" s="1" t="s">
        <v>9</v>
      </c>
      <c r="R48">
        <v>10</v>
      </c>
      <c r="S48" s="1" t="s">
        <v>9</v>
      </c>
    </row>
    <row r="49" spans="11:23" x14ac:dyDescent="0.3">
      <c r="K49" t="s">
        <v>1</v>
      </c>
      <c r="L49">
        <v>0.5</v>
      </c>
      <c r="M49" t="s">
        <v>3</v>
      </c>
      <c r="N49">
        <f>L49*35</f>
        <v>17.5</v>
      </c>
      <c r="O49" t="s">
        <v>5</v>
      </c>
      <c r="P49">
        <f>N49/25.4</f>
        <v>0.6889763779527559</v>
      </c>
      <c r="Q49" t="s">
        <v>6</v>
      </c>
      <c r="R49">
        <v>1</v>
      </c>
      <c r="S49" t="s">
        <v>3</v>
      </c>
      <c r="T49">
        <f>R49*35</f>
        <v>35</v>
      </c>
      <c r="U49" t="s">
        <v>5</v>
      </c>
      <c r="V49">
        <f>T49/25.4</f>
        <v>1.3779527559055118</v>
      </c>
      <c r="W49" t="s">
        <v>6</v>
      </c>
    </row>
    <row r="50" spans="11:23" x14ac:dyDescent="0.3">
      <c r="K50" t="s">
        <v>2</v>
      </c>
      <c r="L50">
        <v>0.3</v>
      </c>
      <c r="M50" t="s">
        <v>4</v>
      </c>
      <c r="N50">
        <f>L50*1000/25.4</f>
        <v>11.811023622047244</v>
      </c>
      <c r="O50" t="s">
        <v>6</v>
      </c>
      <c r="R50">
        <v>0.65</v>
      </c>
      <c r="S50" t="s">
        <v>4</v>
      </c>
      <c r="T50">
        <f>R50*1000/25.4</f>
        <v>25.590551181102363</v>
      </c>
      <c r="U50" t="s">
        <v>6</v>
      </c>
    </row>
    <row r="52" spans="11:23" x14ac:dyDescent="0.3">
      <c r="N52">
        <f>L49*1.44</f>
        <v>0.72</v>
      </c>
      <c r="T52">
        <f>R49*1.44</f>
        <v>1.44</v>
      </c>
    </row>
    <row r="53" spans="11:23" x14ac:dyDescent="0.3">
      <c r="K53" t="s">
        <v>10</v>
      </c>
      <c r="L53">
        <f>L50*3.14</f>
        <v>0.94199999999999995</v>
      </c>
      <c r="M53" t="s">
        <v>4</v>
      </c>
      <c r="N53">
        <f>L53*1000/25.4</f>
        <v>37.086614173228348</v>
      </c>
      <c r="O53" t="s">
        <v>6</v>
      </c>
      <c r="R53">
        <f>R50*3.14</f>
        <v>2.0410000000000004</v>
      </c>
      <c r="S53" t="s">
        <v>4</v>
      </c>
      <c r="T53">
        <f>R53*1000/25.4</f>
        <v>80.354330708661436</v>
      </c>
      <c r="U53" t="s">
        <v>6</v>
      </c>
    </row>
    <row r="54" spans="11:23" x14ac:dyDescent="0.3">
      <c r="N54">
        <f>N52*N53</f>
        <v>26.702362204724409</v>
      </c>
      <c r="T54">
        <f>T52*T53</f>
        <v>115.71023622047247</v>
      </c>
    </row>
    <row r="55" spans="11:23" x14ac:dyDescent="0.3">
      <c r="K55" t="s">
        <v>11</v>
      </c>
      <c r="N55">
        <f>0.02*POWER(L48,0.44)*POWER(N54,0.725)</f>
        <v>0.96652227535841762</v>
      </c>
      <c r="O55" t="s">
        <v>12</v>
      </c>
      <c r="T55">
        <f>0.02*POWER(R48,0.44)*POWER(T54,0.725)</f>
        <v>1.7257367050602856</v>
      </c>
      <c r="U55" t="s">
        <v>12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63"/>
  <sheetViews>
    <sheetView workbookViewId="0">
      <selection activeCell="N74" sqref="N74"/>
    </sheetView>
  </sheetViews>
  <sheetFormatPr defaultRowHeight="16.5" x14ac:dyDescent="0.3"/>
  <sheetData>
    <row r="2" spans="2:13" x14ac:dyDescent="0.3">
      <c r="B2" t="s">
        <v>32</v>
      </c>
    </row>
    <row r="3" spans="2:13" x14ac:dyDescent="0.3">
      <c r="C3" t="s">
        <v>33</v>
      </c>
    </row>
    <row r="4" spans="2:13" x14ac:dyDescent="0.3">
      <c r="C4" t="s">
        <v>34</v>
      </c>
    </row>
    <row r="5" spans="2:13" x14ac:dyDescent="0.3">
      <c r="D5" t="s">
        <v>35</v>
      </c>
    </row>
    <row r="6" spans="2:13" x14ac:dyDescent="0.3">
      <c r="D6" t="s">
        <v>36</v>
      </c>
      <c r="M6" t="s">
        <v>37</v>
      </c>
    </row>
    <row r="23" spans="2:21" x14ac:dyDescent="0.3">
      <c r="B23" t="s">
        <v>38</v>
      </c>
    </row>
    <row r="24" spans="2:21" x14ac:dyDescent="0.3">
      <c r="C24" t="s">
        <v>39</v>
      </c>
    </row>
    <row r="25" spans="2:21" x14ac:dyDescent="0.3">
      <c r="C25" t="s">
        <v>40</v>
      </c>
      <c r="I25" t="s">
        <v>41</v>
      </c>
      <c r="O25" t="s">
        <v>42</v>
      </c>
      <c r="U25" t="s">
        <v>43</v>
      </c>
    </row>
    <row r="49" spans="3:3" x14ac:dyDescent="0.3">
      <c r="C49" t="s">
        <v>44</v>
      </c>
    </row>
    <row r="63" spans="3:3" x14ac:dyDescent="0.3">
      <c r="C63" t="s">
        <v>45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98"/>
  <sheetViews>
    <sheetView zoomScaleNormal="100" workbookViewId="0">
      <selection activeCell="Q55" sqref="Q55"/>
    </sheetView>
  </sheetViews>
  <sheetFormatPr defaultRowHeight="16.5" x14ac:dyDescent="0.3"/>
  <sheetData>
    <row r="3" spans="2:3" x14ac:dyDescent="0.3">
      <c r="B3" t="s">
        <v>64</v>
      </c>
    </row>
    <row r="4" spans="2:3" x14ac:dyDescent="0.3">
      <c r="C4" t="s">
        <v>65</v>
      </c>
    </row>
    <row r="5" spans="2:3" x14ac:dyDescent="0.3">
      <c r="C5" t="s">
        <v>66</v>
      </c>
    </row>
    <row r="34" spans="2:3" x14ac:dyDescent="0.3">
      <c r="B34" t="s">
        <v>67</v>
      </c>
    </row>
    <row r="35" spans="2:3" x14ac:dyDescent="0.3">
      <c r="C35" t="s">
        <v>68</v>
      </c>
    </row>
    <row r="64" spans="2:2" x14ac:dyDescent="0.3">
      <c r="B64" t="s">
        <v>69</v>
      </c>
    </row>
    <row r="65" spans="3:3" x14ac:dyDescent="0.3">
      <c r="C65" t="s">
        <v>70</v>
      </c>
    </row>
    <row r="94" spans="2:3" x14ac:dyDescent="0.3">
      <c r="B94" t="s">
        <v>23</v>
      </c>
    </row>
    <row r="95" spans="2:3" x14ac:dyDescent="0.3">
      <c r="C95" t="s">
        <v>25</v>
      </c>
    </row>
    <row r="96" spans="2:3" x14ac:dyDescent="0.3">
      <c r="C96" t="s">
        <v>26</v>
      </c>
    </row>
    <row r="97" spans="3:3" x14ac:dyDescent="0.3">
      <c r="C97" t="s">
        <v>27</v>
      </c>
    </row>
    <row r="98" spans="3:3" x14ac:dyDescent="0.3">
      <c r="C98" t="s">
        <v>24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5"/>
  <sheetViews>
    <sheetView workbookViewId="0">
      <selection activeCell="U14" sqref="U14"/>
    </sheetView>
  </sheetViews>
  <sheetFormatPr defaultRowHeight="16.5" x14ac:dyDescent="0.3"/>
  <cols>
    <col min="1" max="3" width="3.5" customWidth="1"/>
  </cols>
  <sheetData>
    <row r="3" spans="2:4" x14ac:dyDescent="0.3">
      <c r="B3" t="s">
        <v>134</v>
      </c>
    </row>
    <row r="4" spans="2:4" x14ac:dyDescent="0.3">
      <c r="D4" t="s">
        <v>135</v>
      </c>
    </row>
    <row r="5" spans="2:4" x14ac:dyDescent="0.3">
      <c r="D5" t="s">
        <v>136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405"/>
  <sheetViews>
    <sheetView topLeftCell="A19" zoomScale="85" zoomScaleNormal="85" workbookViewId="0">
      <selection activeCell="H377" sqref="H377"/>
    </sheetView>
  </sheetViews>
  <sheetFormatPr defaultRowHeight="16.5" x14ac:dyDescent="0.3"/>
  <sheetData>
    <row r="3" spans="2:18" x14ac:dyDescent="0.3">
      <c r="B3" t="s">
        <v>28</v>
      </c>
    </row>
    <row r="5" spans="2:18" x14ac:dyDescent="0.3">
      <c r="C5" t="s">
        <v>29</v>
      </c>
      <c r="J5" t="s">
        <v>30</v>
      </c>
      <c r="R5" t="s">
        <v>31</v>
      </c>
    </row>
    <row r="30" spans="2:4" x14ac:dyDescent="0.3">
      <c r="B30" t="s">
        <v>47</v>
      </c>
    </row>
    <row r="31" spans="2:4" x14ac:dyDescent="0.3">
      <c r="C31" t="s">
        <v>48</v>
      </c>
    </row>
    <row r="32" spans="2:4" x14ac:dyDescent="0.3">
      <c r="D32" t="s">
        <v>49</v>
      </c>
    </row>
    <row r="33" spans="19:19" x14ac:dyDescent="0.3">
      <c r="S33" t="s">
        <v>146</v>
      </c>
    </row>
    <row r="56" spans="3:3" x14ac:dyDescent="0.3">
      <c r="C56" t="s">
        <v>51</v>
      </c>
    </row>
    <row r="57" spans="3:3" x14ac:dyDescent="0.3">
      <c r="C57" t="s">
        <v>46</v>
      </c>
    </row>
    <row r="83" spans="3:3" x14ac:dyDescent="0.3">
      <c r="C83" t="s">
        <v>50</v>
      </c>
    </row>
    <row r="109" spans="3:3" x14ac:dyDescent="0.3">
      <c r="C109" s="16" t="s">
        <v>52</v>
      </c>
    </row>
    <row r="110" spans="3:3" x14ac:dyDescent="0.3">
      <c r="C110" t="s">
        <v>137</v>
      </c>
    </row>
    <row r="136" spans="3:3" x14ac:dyDescent="0.3">
      <c r="C136" t="s">
        <v>53</v>
      </c>
    </row>
    <row r="162" spans="3:3" x14ac:dyDescent="0.3">
      <c r="C162" t="s">
        <v>54</v>
      </c>
    </row>
    <row r="188" spans="3:3" x14ac:dyDescent="0.3">
      <c r="C188" s="16" t="s">
        <v>55</v>
      </c>
    </row>
    <row r="189" spans="3:3" x14ac:dyDescent="0.3">
      <c r="C189" t="s">
        <v>138</v>
      </c>
    </row>
    <row r="215" spans="3:3" x14ac:dyDescent="0.3">
      <c r="C215" s="16" t="s">
        <v>56</v>
      </c>
    </row>
    <row r="216" spans="3:3" x14ac:dyDescent="0.3">
      <c r="C216" t="s">
        <v>139</v>
      </c>
    </row>
    <row r="242" spans="3:3" x14ac:dyDescent="0.3">
      <c r="C242" s="16" t="s">
        <v>57</v>
      </c>
    </row>
    <row r="243" spans="3:3" x14ac:dyDescent="0.3">
      <c r="C243" t="s">
        <v>140</v>
      </c>
    </row>
    <row r="269" spans="3:3" x14ac:dyDescent="0.3">
      <c r="C269" s="16" t="s">
        <v>58</v>
      </c>
    </row>
    <row r="270" spans="3:3" x14ac:dyDescent="0.3">
      <c r="C270" t="s">
        <v>141</v>
      </c>
    </row>
    <row r="296" spans="3:3" x14ac:dyDescent="0.3">
      <c r="C296" s="16" t="s">
        <v>59</v>
      </c>
    </row>
    <row r="297" spans="3:3" x14ac:dyDescent="0.3">
      <c r="C297" t="s">
        <v>152</v>
      </c>
    </row>
    <row r="323" spans="3:3" x14ac:dyDescent="0.3">
      <c r="C323" s="16" t="s">
        <v>60</v>
      </c>
    </row>
    <row r="324" spans="3:3" x14ac:dyDescent="0.3">
      <c r="C324" t="s">
        <v>142</v>
      </c>
    </row>
    <row r="350" spans="3:3" x14ac:dyDescent="0.3">
      <c r="C350" s="16" t="s">
        <v>61</v>
      </c>
    </row>
    <row r="351" spans="3:3" x14ac:dyDescent="0.3">
      <c r="C351" t="s">
        <v>143</v>
      </c>
    </row>
    <row r="377" spans="3:3" x14ac:dyDescent="0.3">
      <c r="C377" s="16" t="s">
        <v>62</v>
      </c>
    </row>
    <row r="378" spans="3:3" x14ac:dyDescent="0.3">
      <c r="C378" t="s">
        <v>144</v>
      </c>
    </row>
    <row r="404" spans="3:3" x14ac:dyDescent="0.3">
      <c r="C404" s="16" t="s">
        <v>63</v>
      </c>
    </row>
    <row r="405" spans="3:3" x14ac:dyDescent="0.3">
      <c r="C405" t="s">
        <v>145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64"/>
  <sheetViews>
    <sheetView topLeftCell="A19" workbookViewId="0">
      <selection activeCell="V29" sqref="V29"/>
    </sheetView>
  </sheetViews>
  <sheetFormatPr defaultRowHeight="16.5" x14ac:dyDescent="0.3"/>
  <sheetData>
    <row r="2" spans="2:4" x14ac:dyDescent="0.3">
      <c r="B2" t="s">
        <v>85</v>
      </c>
    </row>
    <row r="3" spans="2:4" x14ac:dyDescent="0.3">
      <c r="C3" t="s">
        <v>87</v>
      </c>
    </row>
    <row r="4" spans="2:4" x14ac:dyDescent="0.3">
      <c r="D4" t="s">
        <v>89</v>
      </c>
    </row>
    <row r="5" spans="2:4" x14ac:dyDescent="0.3">
      <c r="D5" t="s">
        <v>88</v>
      </c>
    </row>
    <row r="6" spans="2:4" x14ac:dyDescent="0.3">
      <c r="D6" s="17" t="s">
        <v>131</v>
      </c>
    </row>
    <row r="35" spans="3:3" x14ac:dyDescent="0.3">
      <c r="C35" t="s">
        <v>86</v>
      </c>
    </row>
    <row r="64" spans="2:2" x14ac:dyDescent="0.3">
      <c r="B64" t="s">
        <v>90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24"/>
  <sheetViews>
    <sheetView zoomScaleNormal="100" workbookViewId="0">
      <selection activeCell="D18" sqref="D18"/>
    </sheetView>
  </sheetViews>
  <sheetFormatPr defaultRowHeight="16.5" x14ac:dyDescent="0.3"/>
  <cols>
    <col min="1" max="1" width="3.5" customWidth="1"/>
    <col min="2" max="2" width="14.875" bestFit="1" customWidth="1"/>
    <col min="3" max="3" width="70" customWidth="1"/>
    <col min="4" max="4" width="22.375" customWidth="1"/>
  </cols>
  <sheetData>
    <row r="2" spans="2:4" ht="17.25" thickBot="1" x14ac:dyDescent="0.35">
      <c r="B2" s="16" t="s">
        <v>130</v>
      </c>
    </row>
    <row r="3" spans="2:4" ht="17.25" thickBot="1" x14ac:dyDescent="0.35">
      <c r="B3" s="10" t="s">
        <v>127</v>
      </c>
      <c r="C3" s="11" t="s">
        <v>128</v>
      </c>
      <c r="D3" s="12" t="s">
        <v>129</v>
      </c>
    </row>
    <row r="4" spans="2:4" x14ac:dyDescent="0.3">
      <c r="B4" s="13" t="s">
        <v>99</v>
      </c>
      <c r="C4" s="8" t="s">
        <v>100</v>
      </c>
      <c r="D4" s="9"/>
    </row>
    <row r="5" spans="2:4" x14ac:dyDescent="0.3">
      <c r="B5" s="14" t="s">
        <v>95</v>
      </c>
      <c r="C5" s="4" t="s">
        <v>96</v>
      </c>
      <c r="D5" s="5"/>
    </row>
    <row r="6" spans="2:4" x14ac:dyDescent="0.3">
      <c r="B6" s="14" t="s">
        <v>97</v>
      </c>
      <c r="C6" s="4" t="s">
        <v>98</v>
      </c>
      <c r="D6" s="5"/>
    </row>
    <row r="7" spans="2:4" x14ac:dyDescent="0.3">
      <c r="B7" s="14" t="s">
        <v>92</v>
      </c>
      <c r="C7" s="4" t="s">
        <v>91</v>
      </c>
      <c r="D7" s="5"/>
    </row>
    <row r="8" spans="2:4" x14ac:dyDescent="0.3">
      <c r="B8" s="14" t="s">
        <v>93</v>
      </c>
      <c r="C8" s="4" t="s">
        <v>94</v>
      </c>
      <c r="D8" s="5"/>
    </row>
    <row r="9" spans="2:4" x14ac:dyDescent="0.3">
      <c r="B9" s="14" t="s">
        <v>104</v>
      </c>
      <c r="C9" s="4" t="s">
        <v>105</v>
      </c>
      <c r="D9" s="5"/>
    </row>
    <row r="10" spans="2:4" x14ac:dyDescent="0.3">
      <c r="B10" s="14" t="s">
        <v>101</v>
      </c>
      <c r="C10" s="4" t="s">
        <v>102</v>
      </c>
      <c r="D10" s="5"/>
    </row>
    <row r="11" spans="2:4" x14ac:dyDescent="0.3">
      <c r="B11" s="14" t="s">
        <v>106</v>
      </c>
      <c r="C11" s="4" t="s">
        <v>107</v>
      </c>
      <c r="D11" s="5"/>
    </row>
    <row r="12" spans="2:4" x14ac:dyDescent="0.3">
      <c r="B12" s="14" t="s">
        <v>132</v>
      </c>
      <c r="C12" s="4" t="s">
        <v>133</v>
      </c>
      <c r="D12" s="5"/>
    </row>
    <row r="13" spans="2:4" x14ac:dyDescent="0.3">
      <c r="B13" s="14"/>
      <c r="C13" s="4"/>
      <c r="D13" s="5"/>
    </row>
    <row r="14" spans="2:4" x14ac:dyDescent="0.3">
      <c r="B14" s="14" t="s">
        <v>109</v>
      </c>
      <c r="C14" s="4" t="s">
        <v>110</v>
      </c>
      <c r="D14" s="5"/>
    </row>
    <row r="15" spans="2:4" x14ac:dyDescent="0.3">
      <c r="B15" s="14" t="s">
        <v>111</v>
      </c>
      <c r="C15" s="4" t="s">
        <v>112</v>
      </c>
      <c r="D15" s="5"/>
    </row>
    <row r="16" spans="2:4" x14ac:dyDescent="0.3">
      <c r="B16" s="14" t="s">
        <v>113</v>
      </c>
      <c r="C16" s="4" t="s">
        <v>114</v>
      </c>
      <c r="D16" s="5"/>
    </row>
    <row r="17" spans="2:4" x14ac:dyDescent="0.3">
      <c r="B17" s="14" t="s">
        <v>125</v>
      </c>
      <c r="C17" s="4" t="s">
        <v>126</v>
      </c>
      <c r="D17" s="5"/>
    </row>
    <row r="18" spans="2:4" x14ac:dyDescent="0.3">
      <c r="B18" s="14"/>
      <c r="C18" s="4"/>
      <c r="D18" s="5"/>
    </row>
    <row r="19" spans="2:4" x14ac:dyDescent="0.3">
      <c r="B19" s="14" t="s">
        <v>115</v>
      </c>
      <c r="C19" s="4" t="s">
        <v>116</v>
      </c>
      <c r="D19" s="5"/>
    </row>
    <row r="20" spans="2:4" x14ac:dyDescent="0.3">
      <c r="B20" s="14" t="s">
        <v>103</v>
      </c>
      <c r="C20" s="4" t="s">
        <v>108</v>
      </c>
      <c r="D20" s="5"/>
    </row>
    <row r="21" spans="2:4" x14ac:dyDescent="0.3">
      <c r="B21" s="14" t="s">
        <v>117</v>
      </c>
      <c r="C21" s="4" t="s">
        <v>118</v>
      </c>
      <c r="D21" s="5"/>
    </row>
    <row r="22" spans="2:4" x14ac:dyDescent="0.3">
      <c r="B22" s="14" t="s">
        <v>119</v>
      </c>
      <c r="C22" s="4" t="s">
        <v>120</v>
      </c>
      <c r="D22" s="5"/>
    </row>
    <row r="23" spans="2:4" x14ac:dyDescent="0.3">
      <c r="B23" s="14" t="s">
        <v>121</v>
      </c>
      <c r="C23" s="4" t="s">
        <v>122</v>
      </c>
      <c r="D23" s="5"/>
    </row>
    <row r="24" spans="2:4" ht="17.25" thickBot="1" x14ac:dyDescent="0.35">
      <c r="B24" s="15" t="s">
        <v>123</v>
      </c>
      <c r="C24" s="6" t="s">
        <v>124</v>
      </c>
      <c r="D24" s="7"/>
    </row>
  </sheetData>
  <phoneticPr fontId="1" type="noConversion"/>
  <pageMargins left="0.7" right="0.7" top="0.75" bottom="0.75" header="0.3" footer="0.3"/>
  <pageSetup paperSize="9" scale="72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50"/>
  <sheetViews>
    <sheetView topLeftCell="A37" workbookViewId="0">
      <selection activeCell="N57" sqref="N57"/>
    </sheetView>
  </sheetViews>
  <sheetFormatPr defaultRowHeight="16.5" x14ac:dyDescent="0.3"/>
  <cols>
    <col min="1" max="3" width="5.125" customWidth="1"/>
  </cols>
  <sheetData>
    <row r="2" spans="2:3" x14ac:dyDescent="0.3">
      <c r="B2" t="s">
        <v>147</v>
      </c>
    </row>
    <row r="3" spans="2:3" x14ac:dyDescent="0.3">
      <c r="C3" t="s">
        <v>148</v>
      </c>
    </row>
    <row r="21" spans="3:3" x14ac:dyDescent="0.3">
      <c r="C21" t="s">
        <v>149</v>
      </c>
    </row>
    <row r="31" spans="3:3" x14ac:dyDescent="0.3">
      <c r="C31" t="s">
        <v>150</v>
      </c>
    </row>
    <row r="50" spans="3:3" x14ac:dyDescent="0.3">
      <c r="C50" t="s">
        <v>151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799"/>
  <sheetViews>
    <sheetView tabSelected="1" topLeftCell="A778" zoomScale="85" zoomScaleNormal="85" workbookViewId="0">
      <selection activeCell="O802" sqref="O802"/>
    </sheetView>
  </sheetViews>
  <sheetFormatPr defaultRowHeight="16.5" x14ac:dyDescent="0.3"/>
  <cols>
    <col min="1" max="1" width="4.5" customWidth="1"/>
    <col min="2" max="4" width="4.5" style="16" customWidth="1"/>
    <col min="11" max="11" width="9" style="16"/>
    <col min="19" max="19" width="9" style="16"/>
  </cols>
  <sheetData>
    <row r="2" spans="2:2" x14ac:dyDescent="0.3">
      <c r="B2" s="16" t="s">
        <v>164</v>
      </c>
    </row>
    <row r="27" spans="2:3" x14ac:dyDescent="0.3">
      <c r="B27" s="16" t="s">
        <v>165</v>
      </c>
    </row>
    <row r="28" spans="2:3" x14ac:dyDescent="0.3">
      <c r="C28" s="16" t="s">
        <v>153</v>
      </c>
    </row>
    <row r="52" spans="3:11" x14ac:dyDescent="0.3">
      <c r="C52" s="16" t="s">
        <v>155</v>
      </c>
      <c r="K52" s="16" t="s">
        <v>154</v>
      </c>
    </row>
    <row r="77" spans="3:4" x14ac:dyDescent="0.3">
      <c r="C77" s="16" t="s">
        <v>156</v>
      </c>
    </row>
    <row r="78" spans="3:4" x14ac:dyDescent="0.3">
      <c r="D78" s="16" t="s">
        <v>158</v>
      </c>
    </row>
    <row r="79" spans="3:4" x14ac:dyDescent="0.3">
      <c r="D79" s="18" t="s">
        <v>157</v>
      </c>
    </row>
    <row r="104" spans="2:3" x14ac:dyDescent="0.3">
      <c r="B104" s="16" t="s">
        <v>159</v>
      </c>
    </row>
    <row r="105" spans="2:3" x14ac:dyDescent="0.3">
      <c r="C105" s="16" t="s">
        <v>160</v>
      </c>
    </row>
    <row r="129" spans="3:11" x14ac:dyDescent="0.3">
      <c r="C129" s="16" t="s">
        <v>155</v>
      </c>
      <c r="K129" s="16" t="s">
        <v>154</v>
      </c>
    </row>
    <row r="154" spans="3:4" x14ac:dyDescent="0.3">
      <c r="C154" s="16" t="s">
        <v>156</v>
      </c>
    </row>
    <row r="155" spans="3:4" x14ac:dyDescent="0.3">
      <c r="D155" s="16" t="s">
        <v>158</v>
      </c>
    </row>
    <row r="156" spans="3:4" x14ac:dyDescent="0.3">
      <c r="D156" s="18" t="s">
        <v>161</v>
      </c>
    </row>
    <row r="180" spans="2:3" x14ac:dyDescent="0.3">
      <c r="B180" s="16" t="s">
        <v>162</v>
      </c>
    </row>
    <row r="181" spans="2:3" x14ac:dyDescent="0.3">
      <c r="C181" s="16" t="s">
        <v>163</v>
      </c>
    </row>
    <row r="205" spans="3:11" x14ac:dyDescent="0.3">
      <c r="C205" s="16" t="s">
        <v>155</v>
      </c>
      <c r="K205" s="16" t="s">
        <v>154</v>
      </c>
    </row>
    <row r="206" spans="3:11" x14ac:dyDescent="0.3">
      <c r="D206" s="16" t="s">
        <v>166</v>
      </c>
    </row>
    <row r="230" spans="3:4" x14ac:dyDescent="0.3">
      <c r="C230" s="16" t="s">
        <v>156</v>
      </c>
    </row>
    <row r="231" spans="3:4" x14ac:dyDescent="0.3">
      <c r="D231" s="16" t="s">
        <v>158</v>
      </c>
    </row>
    <row r="232" spans="3:4" x14ac:dyDescent="0.3">
      <c r="D232" s="18" t="s">
        <v>167</v>
      </c>
    </row>
    <row r="257" spans="2:3" x14ac:dyDescent="0.3">
      <c r="B257" s="16" t="s">
        <v>168</v>
      </c>
    </row>
    <row r="258" spans="2:3" x14ac:dyDescent="0.3">
      <c r="C258" s="16" t="s">
        <v>169</v>
      </c>
    </row>
    <row r="282" spans="3:11" x14ac:dyDescent="0.3">
      <c r="C282" s="16" t="s">
        <v>155</v>
      </c>
      <c r="K282" s="16" t="s">
        <v>154</v>
      </c>
    </row>
    <row r="283" spans="3:11" x14ac:dyDescent="0.3">
      <c r="D283" s="16" t="s">
        <v>166</v>
      </c>
    </row>
    <row r="307" spans="3:4" x14ac:dyDescent="0.3">
      <c r="C307" s="16" t="s">
        <v>156</v>
      </c>
    </row>
    <row r="308" spans="3:4" x14ac:dyDescent="0.3">
      <c r="D308" s="16" t="s">
        <v>158</v>
      </c>
    </row>
    <row r="309" spans="3:4" x14ac:dyDescent="0.3">
      <c r="D309" s="18" t="s">
        <v>170</v>
      </c>
    </row>
    <row r="333" spans="2:3" x14ac:dyDescent="0.3">
      <c r="B333" s="16" t="s">
        <v>171</v>
      </c>
    </row>
    <row r="334" spans="2:3" x14ac:dyDescent="0.3">
      <c r="C334" s="16" t="s">
        <v>172</v>
      </c>
    </row>
    <row r="358" spans="3:11" x14ac:dyDescent="0.3">
      <c r="C358" s="16" t="s">
        <v>155</v>
      </c>
      <c r="K358" s="16" t="s">
        <v>154</v>
      </c>
    </row>
    <row r="383" spans="3:4" x14ac:dyDescent="0.3">
      <c r="C383" s="16" t="s">
        <v>156</v>
      </c>
    </row>
    <row r="384" spans="3:4" x14ac:dyDescent="0.3">
      <c r="D384" s="16" t="s">
        <v>158</v>
      </c>
    </row>
    <row r="385" spans="4:4" x14ac:dyDescent="0.3">
      <c r="D385" s="18" t="s">
        <v>173</v>
      </c>
    </row>
    <row r="409" spans="2:3" x14ac:dyDescent="0.3">
      <c r="B409" s="16" t="s">
        <v>174</v>
      </c>
    </row>
    <row r="410" spans="2:3" x14ac:dyDescent="0.3">
      <c r="C410" s="16" t="s">
        <v>175</v>
      </c>
    </row>
    <row r="434" spans="3:11" x14ac:dyDescent="0.3">
      <c r="C434" s="16" t="s">
        <v>155</v>
      </c>
      <c r="K434" s="16" t="s">
        <v>154</v>
      </c>
    </row>
    <row r="459" spans="3:4" x14ac:dyDescent="0.3">
      <c r="C459" s="16" t="s">
        <v>156</v>
      </c>
    </row>
    <row r="460" spans="3:4" x14ac:dyDescent="0.3">
      <c r="D460" s="16" t="s">
        <v>158</v>
      </c>
    </row>
    <row r="461" spans="3:4" x14ac:dyDescent="0.3">
      <c r="D461" s="18" t="s">
        <v>176</v>
      </c>
    </row>
    <row r="485" spans="2:3" x14ac:dyDescent="0.3">
      <c r="B485" s="16" t="s">
        <v>177</v>
      </c>
    </row>
    <row r="486" spans="2:3" x14ac:dyDescent="0.3">
      <c r="C486" s="16" t="s">
        <v>178</v>
      </c>
    </row>
    <row r="510" spans="3:11" x14ac:dyDescent="0.3">
      <c r="C510" s="16" t="s">
        <v>155</v>
      </c>
      <c r="K510" s="16" t="s">
        <v>154</v>
      </c>
    </row>
    <row r="535" spans="3:4" x14ac:dyDescent="0.3">
      <c r="C535" s="16" t="s">
        <v>156</v>
      </c>
    </row>
    <row r="536" spans="3:4" x14ac:dyDescent="0.3">
      <c r="D536" s="16" t="s">
        <v>158</v>
      </c>
    </row>
    <row r="537" spans="3:4" x14ac:dyDescent="0.3">
      <c r="D537" s="18" t="s">
        <v>179</v>
      </c>
    </row>
    <row r="561" spans="2:3" x14ac:dyDescent="0.3">
      <c r="B561" s="16" t="s">
        <v>180</v>
      </c>
    </row>
    <row r="562" spans="2:3" x14ac:dyDescent="0.3">
      <c r="C562" s="16" t="s">
        <v>178</v>
      </c>
    </row>
    <row r="586" spans="3:11" x14ac:dyDescent="0.3">
      <c r="C586" s="16" t="s">
        <v>155</v>
      </c>
      <c r="K586" s="16" t="s">
        <v>154</v>
      </c>
    </row>
    <row r="611" spans="3:4" x14ac:dyDescent="0.3">
      <c r="C611" s="16" t="s">
        <v>156</v>
      </c>
    </row>
    <row r="612" spans="3:4" x14ac:dyDescent="0.3">
      <c r="D612" s="16" t="s">
        <v>158</v>
      </c>
    </row>
    <row r="613" spans="3:4" x14ac:dyDescent="0.3">
      <c r="D613" s="18" t="s">
        <v>181</v>
      </c>
    </row>
    <row r="637" spans="2:3" x14ac:dyDescent="0.3">
      <c r="B637" s="16" t="s">
        <v>183</v>
      </c>
    </row>
    <row r="638" spans="2:3" x14ac:dyDescent="0.3">
      <c r="C638" s="16" t="s">
        <v>182</v>
      </c>
    </row>
    <row r="662" spans="3:19" x14ac:dyDescent="0.3">
      <c r="C662" s="16" t="s">
        <v>184</v>
      </c>
      <c r="K662" s="16" t="s">
        <v>185</v>
      </c>
      <c r="S662" s="16" t="s">
        <v>190</v>
      </c>
    </row>
    <row r="695" spans="3:3" x14ac:dyDescent="0.3">
      <c r="C695" s="16" t="s">
        <v>186</v>
      </c>
    </row>
    <row r="720" spans="3:3" x14ac:dyDescent="0.3">
      <c r="C720" s="16" t="s">
        <v>156</v>
      </c>
    </row>
    <row r="721" spans="4:4" x14ac:dyDescent="0.3">
      <c r="D721" s="16" t="s">
        <v>158</v>
      </c>
    </row>
    <row r="722" spans="4:4" x14ac:dyDescent="0.3">
      <c r="D722" s="18" t="s">
        <v>187</v>
      </c>
    </row>
    <row r="747" spans="2:3" x14ac:dyDescent="0.3">
      <c r="B747" s="16" t="s">
        <v>188</v>
      </c>
    </row>
    <row r="748" spans="2:3" x14ac:dyDescent="0.3">
      <c r="C748" s="16" t="s">
        <v>189</v>
      </c>
    </row>
    <row r="772" spans="3:11" x14ac:dyDescent="0.3">
      <c r="C772" s="16" t="s">
        <v>191</v>
      </c>
      <c r="K772" s="16" t="s">
        <v>192</v>
      </c>
    </row>
    <row r="797" spans="3:4" x14ac:dyDescent="0.3">
      <c r="C797" s="16" t="s">
        <v>156</v>
      </c>
    </row>
    <row r="798" spans="3:4" x14ac:dyDescent="0.3">
      <c r="D798" s="16" t="s">
        <v>158</v>
      </c>
    </row>
    <row r="799" spans="3:4" x14ac:dyDescent="0.3">
      <c r="D799" s="18" t="s">
        <v>193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9</vt:i4>
      </vt:variant>
      <vt:variant>
        <vt:lpstr>이름이 지정된 범위</vt:lpstr>
      </vt:variant>
      <vt:variant>
        <vt:i4>1</vt:i4>
      </vt:variant>
    </vt:vector>
  </HeadingPairs>
  <TitlesOfParts>
    <vt:vector size="10" baseType="lpstr">
      <vt:lpstr>Line width</vt:lpstr>
      <vt:lpstr>1. Design rule</vt:lpstr>
      <vt:lpstr>VIA</vt:lpstr>
      <vt:lpstr>PAD Stack</vt:lpstr>
      <vt:lpstr>CAM</vt:lpstr>
      <vt:lpstr>PCB Setup</vt:lpstr>
      <vt:lpstr>Hotkey</vt:lpstr>
      <vt:lpstr>Offpage</vt:lpstr>
      <vt:lpstr>Sheet1</vt:lpstr>
      <vt:lpstr>Hotkey!Print_Area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2018-05-02T09:02:50Z</dcterms:modified>
</cp:coreProperties>
</file>